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iberdrolaus.sharepoint.com/sites/SystemPlanning/NWA_Library/New York/03. NYSEG Projects/NPA/03. Prospective Projects/00. Goshen System Semi-Permanent Tap/01. RFP Attachments/D. Bidder Proposal Template/"/>
    </mc:Choice>
  </mc:AlternateContent>
  <xr:revisionPtr revIDLastSave="2894" documentId="8_{78C24A16-F9E9-4E99-AA8E-F70602392BC1}" xr6:coauthVersionLast="47" xr6:coauthVersionMax="47" xr10:uidLastSave="{638158FB-FC47-418B-B37D-39CB35377304}"/>
  <workbookProtection workbookAlgorithmName="SHA-512" workbookHashValue="bR+PAVp3wj8rW+IQZ5yNm99PqvDZFgeaupGeNGOaXeq8Jj2voNatzkROfMWa1biAzj+kcHSOXsUav2qd12wi+w==" workbookSaltValue="Dpf7NkrRhWUAgohpc28KFw==" workbookSpinCount="100000" lockStructure="1"/>
  <bookViews>
    <workbookView xWindow="-110" yWindow="-110" windowWidth="19420" windowHeight="10300" activeTab="1" xr2:uid="{EB29CE14-56FC-47AA-B486-77D1784FDE77}"/>
  </bookViews>
  <sheets>
    <sheet name="Instructions" sheetId="2" r:id="rId1"/>
    <sheet name="Bid Information" sheetId="1" r:id="rId2"/>
    <sheet name="Lists" sheetId="7" state="hidden" r:id="rId3"/>
  </sheets>
  <definedNames>
    <definedName name="Gen_Types">Lists!$J$2:$J$4</definedName>
    <definedName name="GenTypes">Lists!$E$4:$E$5</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6" i="2" l="1"/>
  <c r="J35" i="2"/>
  <c r="J34" i="2"/>
  <c r="J33" i="2"/>
  <c r="J32" i="2"/>
  <c r="J31" i="2"/>
  <c r="J30" i="2"/>
  <c r="J29" i="2"/>
  <c r="J28" i="2"/>
  <c r="J27" i="2"/>
  <c r="J26" i="2"/>
  <c r="J25" i="2"/>
  <c r="J21" i="2"/>
  <c r="J18" i="2"/>
  <c r="P25" i="1" l="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24" i="1"/>
  <c r="C18" i="1" a="1"/>
  <c r="C18" i="1" s="1"/>
  <c r="C17" i="1" a="1"/>
  <c r="C17" i="1" s="1"/>
  <c r="E27" i="1"/>
  <c r="D43" i="2" a="1"/>
  <c r="D43" i="2" s="1"/>
  <c r="D44" i="2" s="1"/>
  <c r="D42" i="2" a="1"/>
  <c r="D42" i="2" s="1"/>
  <c r="N44" i="2" l="1"/>
  <c r="M44" i="2"/>
  <c r="J44" i="2"/>
  <c r="L44" i="2"/>
  <c r="K44" i="2"/>
  <c r="I44" i="2"/>
  <c r="H44" i="2"/>
  <c r="G44" i="2"/>
  <c r="F44" i="2"/>
  <c r="E44" i="2"/>
  <c r="F55" i="2" l="1"/>
  <c r="F54" i="2"/>
  <c r="F53" i="2"/>
  <c r="F52" i="2"/>
  <c r="F51" i="2"/>
  <c r="F50" i="2"/>
  <c r="F49" i="2"/>
  <c r="E1" i="2"/>
  <c r="E25" i="1"/>
  <c r="E26"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24" i="1"/>
  <c r="C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ARVIDSSON, ALEC</author>
  </authors>
  <commentList>
    <comment ref="D44" authorId="0" shapeId="0" xr:uid="{94A52A20-7C70-442E-BB02-6B7B4BE726D6}">
      <text>
        <r>
          <rPr>
            <b/>
            <sz val="9"/>
            <color indexed="81"/>
            <rFont val="Tahoma"/>
            <family val="2"/>
          </rPr>
          <t>Bid Price</t>
        </r>
        <r>
          <rPr>
            <sz val="9"/>
            <color indexed="81"/>
            <rFont val="Tahoma"/>
            <family val="2"/>
          </rPr>
          <t xml:space="preserve">
This is the bid price in $/month for the given year after accounting for inflation. Note in this example a 2%/year inflation rate is applied.</t>
        </r>
      </text>
    </comment>
    <comment ref="C49" authorId="0" shapeId="0" xr:uid="{43CDC596-266E-49CD-AA70-11B1D54FAC1F}">
      <text>
        <r>
          <rPr>
            <b/>
            <sz val="9"/>
            <color indexed="81"/>
            <rFont val="Tahoma"/>
            <family val="2"/>
          </rPr>
          <t xml:space="preserve">Unique Resource Name
</t>
        </r>
        <r>
          <rPr>
            <sz val="9"/>
            <color indexed="81"/>
            <rFont val="Tahoma"/>
            <family val="2"/>
          </rPr>
          <t>The unique resource name is how the resource will be identified throughout the model. Note in this example that there are two different DR programs, while the two seperate lines for "EE Ex. 1" refer to the same resource.</t>
        </r>
      </text>
    </comment>
    <comment ref="D49" authorId="0" shapeId="0" xr:uid="{77EF845F-1FB3-411F-BD26-304A7D31BBF6}">
      <text>
        <r>
          <rPr>
            <b/>
            <sz val="9"/>
            <color indexed="81"/>
            <rFont val="Tahoma"/>
            <family val="2"/>
          </rPr>
          <t>Resource Type</t>
        </r>
        <r>
          <rPr>
            <sz val="9"/>
            <color indexed="81"/>
            <rFont val="Tahoma"/>
            <family val="2"/>
          </rPr>
          <t xml:space="preserve">
This is the main technology behind the resource. If the resource contains multiple types of technology, split the resource into seperate resource names for each resource type. The selected resource type will affect some of the later columns in the table.</t>
        </r>
      </text>
    </comment>
    <comment ref="F49" authorId="0" shapeId="0" xr:uid="{D9252B7F-84A4-4C9E-8111-FD28E27DD2DB}">
      <text>
        <r>
          <rPr>
            <b/>
            <sz val="9"/>
            <color indexed="81"/>
            <rFont val="Tahoma"/>
            <family val="2"/>
          </rPr>
          <t xml:space="preserve">Generation Type
</t>
        </r>
        <r>
          <rPr>
            <sz val="9"/>
            <color indexed="81"/>
            <rFont val="Tahoma"/>
            <family val="2"/>
          </rPr>
          <t>The automatically filled generation type is based on resource type. The power output for dispatchable resources can more or less be "controlled", while that for intermittent resources cannot be. This impacts how the resource's impact is calculated.</t>
        </r>
      </text>
    </comment>
    <comment ref="H49" authorId="0" shapeId="0" xr:uid="{A8235FD4-31F6-4345-B46B-EB62151B74C0}">
      <text>
        <r>
          <rPr>
            <b/>
            <sz val="9"/>
            <color indexed="81"/>
            <rFont val="Tahoma"/>
            <family val="2"/>
          </rPr>
          <t>Resource Unit Basis</t>
        </r>
        <r>
          <rPr>
            <sz val="9"/>
            <color indexed="81"/>
            <rFont val="Tahoma"/>
            <family val="2"/>
          </rPr>
          <t xml:space="preserve">
This is the unit basis for inputs like installed quantity, nameplate capacity, and energy savings. This input isn't used in analysis except to contextualize the other inputs.</t>
        </r>
      </text>
    </comment>
    <comment ref="I49" authorId="0" shapeId="0" xr:uid="{8A56FE86-88BF-46C7-A409-E2B815DC453D}">
      <text>
        <r>
          <rPr>
            <b/>
            <sz val="9"/>
            <color indexed="81"/>
            <rFont val="Tahoma"/>
            <family val="2"/>
          </rPr>
          <t>Resource Installation Year</t>
        </r>
        <r>
          <rPr>
            <sz val="9"/>
            <color indexed="81"/>
            <rFont val="Tahoma"/>
            <family val="2"/>
          </rPr>
          <t xml:space="preserve">
This is the year that the installed quantity of a resource is installed.</t>
        </r>
      </text>
    </comment>
    <comment ref="K49" authorId="0" shapeId="0" xr:uid="{2A60486C-8E88-4030-9507-0FD8DF198B91}">
      <text>
        <r>
          <rPr>
            <b/>
            <sz val="9"/>
            <color indexed="81"/>
            <rFont val="Tahoma"/>
            <family val="2"/>
          </rPr>
          <t>Resource Life</t>
        </r>
        <r>
          <rPr>
            <sz val="9"/>
            <color indexed="81"/>
            <rFont val="Tahoma"/>
            <family val="2"/>
          </rPr>
          <t xml:space="preserve">
This refers to the expected number of years from the installation year that benefits will apply for this resource. Note that benefits beyond the length of the project are not included in the BCA calculation.</t>
        </r>
      </text>
    </comment>
    <comment ref="L49" authorId="0" shapeId="0" xr:uid="{C0BF2F86-530D-40E0-A5BA-0D51340403BB}">
      <text>
        <r>
          <rPr>
            <b/>
            <sz val="9"/>
            <color indexed="81"/>
            <rFont val="Tahoma"/>
            <family val="2"/>
          </rPr>
          <t xml:space="preserve">Participant Incremental Cost
</t>
        </r>
        <r>
          <rPr>
            <sz val="9"/>
            <color indexed="81"/>
            <rFont val="Tahoma"/>
            <family val="2"/>
          </rPr>
          <t xml:space="preserve">This is the per-unit cost of the resource to the participant. For EE Ex. 1, program participants pay $500 per unit incremental to what they would have spent normally (Note that this does not include incentives, which are entered to the right).
</t>
        </r>
      </text>
    </comment>
    <comment ref="M49" authorId="0" shapeId="0" xr:uid="{4D3C9630-1D16-496C-AF2D-0DA7210049AC}">
      <text>
        <r>
          <rPr>
            <b/>
            <sz val="9"/>
            <color indexed="81"/>
            <rFont val="Tahoma"/>
            <family val="2"/>
          </rPr>
          <t>Participant Incentive</t>
        </r>
        <r>
          <rPr>
            <sz val="9"/>
            <color indexed="81"/>
            <rFont val="Tahoma"/>
            <family val="2"/>
          </rPr>
          <t xml:space="preserve">
This is the one-time, per-unit incentive provided by the utility to the participant(s) in the resource installation year. For resources that provide incentives over time, insert multiple lines with the same resource name and a resource life of 1 year.
</t>
        </r>
      </text>
    </comment>
    <comment ref="N49" authorId="0" shapeId="0" xr:uid="{0A9256FB-DCAA-4357-836E-FE269EAFF458}">
      <text>
        <r>
          <rPr>
            <b/>
            <sz val="9"/>
            <color indexed="81"/>
            <rFont val="Tahoma"/>
            <family val="2"/>
          </rPr>
          <t>Contracted Gas Demand Reduction</t>
        </r>
        <r>
          <rPr>
            <sz val="9"/>
            <color indexed="81"/>
            <rFont val="Tahoma"/>
            <family val="2"/>
          </rPr>
          <t xml:space="preserve">
This is the contracted peak reduction for a dispatchable resource, based on the unit basis defined by the user.
</t>
        </r>
      </text>
    </comment>
    <comment ref="Q49" authorId="0" shapeId="0" xr:uid="{2C3D2F59-6887-4F2B-89C6-F14FFE2E7ED9}">
      <text>
        <r>
          <rPr>
            <b/>
            <sz val="9"/>
            <color indexed="81"/>
            <rFont val="Tahoma"/>
            <family val="2"/>
          </rPr>
          <t>Coincidence Factor</t>
        </r>
        <r>
          <rPr>
            <sz val="9"/>
            <color indexed="81"/>
            <rFont val="Tahoma"/>
            <family val="2"/>
          </rPr>
          <t xml:space="preserve">
This is the coincidence (%) between the resource's peak generation and the peak load. A resource with 100% coincidence supplies its nameplate capacity in its entirety for the entire length of the peak event.
</t>
        </r>
      </text>
    </comment>
    <comment ref="S49" authorId="0" shapeId="0" xr:uid="{A642BE29-06CE-40B8-A0CA-7EFF8F0DE234}">
      <text>
        <r>
          <rPr>
            <b/>
            <sz val="9"/>
            <color indexed="81"/>
            <rFont val="Tahoma"/>
            <family val="2"/>
          </rPr>
          <t>Electric Savings</t>
        </r>
        <r>
          <rPr>
            <sz val="9"/>
            <color indexed="81"/>
            <rFont val="Tahoma"/>
            <family val="2"/>
          </rPr>
          <t xml:space="preserve">
This is the annual electricity savings based on the user defined unit basis, where a positive input indicates electricity savings/generation and a negative input indicates an increase in electricity usage.
</t>
        </r>
      </text>
    </comment>
    <comment ref="T49" authorId="0" shapeId="0" xr:uid="{F74D9E2C-C824-4664-B2EE-2C2742B2F1DF}">
      <text>
        <r>
          <rPr>
            <b/>
            <sz val="9"/>
            <color indexed="81"/>
            <rFont val="Tahoma"/>
            <family val="2"/>
          </rPr>
          <t xml:space="preserve">Gas Savings
</t>
        </r>
        <r>
          <rPr>
            <sz val="9"/>
            <color indexed="81"/>
            <rFont val="Tahoma"/>
            <family val="2"/>
          </rPr>
          <t xml:space="preserve">This is the annual gas savings based on the user defined unit basis, where a positive input indicates gas savings and a negative input indicates an increase in gas usage.
</t>
        </r>
      </text>
    </comment>
    <comment ref="O52" authorId="0" shapeId="0" xr:uid="{CD1A18BA-6EC2-4957-8C40-560F743BD97F}">
      <text>
        <r>
          <rPr>
            <b/>
            <sz val="9"/>
            <color indexed="81"/>
            <rFont val="Tahoma"/>
            <family val="2"/>
          </rPr>
          <t>Nameplate Savings</t>
        </r>
        <r>
          <rPr>
            <sz val="9"/>
            <color indexed="81"/>
            <rFont val="Tahoma"/>
            <family val="2"/>
          </rPr>
          <t xml:space="preserve">
This is the per-unit nameplate savings realized by switching electricity or increasing efficiency.</t>
        </r>
        <r>
          <rPr>
            <b/>
            <sz val="9"/>
            <color indexed="81"/>
            <rFont val="Tahoma"/>
            <family val="2"/>
          </rPr>
          <t xml:space="preserve">
</t>
        </r>
        <r>
          <rPr>
            <sz val="9"/>
            <color indexed="81"/>
            <rFont val="Tahoma"/>
            <family val="2"/>
          </rPr>
          <t xml:space="preserve">
</t>
        </r>
      </text>
    </comment>
    <comment ref="P52" authorId="0" shapeId="0" xr:uid="{49076D6E-77C6-4E86-9CEB-8880828316CB}">
      <text>
        <r>
          <rPr>
            <b/>
            <sz val="9"/>
            <color indexed="81"/>
            <rFont val="Tahoma"/>
            <family val="2"/>
          </rPr>
          <t xml:space="preserve">Loadshape
</t>
        </r>
        <r>
          <rPr>
            <sz val="9"/>
            <color indexed="81"/>
            <rFont val="Tahoma"/>
            <family val="2"/>
          </rPr>
          <t xml:space="preserve">For intermittent resources, an end use should be selected which automatically fills in a coincidence factor in the next column.
</t>
        </r>
      </text>
    </comment>
    <comment ref="C53" authorId="0" shapeId="0" xr:uid="{A26B9FC0-BEFB-4E6B-AD43-8AAFB16CCBE0}">
      <text>
        <r>
          <rPr>
            <b/>
            <sz val="9"/>
            <color indexed="81"/>
            <rFont val="Tahoma"/>
            <family val="2"/>
          </rPr>
          <t>Unique Resource Names</t>
        </r>
        <r>
          <rPr>
            <sz val="9"/>
            <color indexed="81"/>
            <rFont val="Tahoma"/>
            <family val="2"/>
          </rPr>
          <t xml:space="preserve">
The two lines for "EE Ex. 1" are used to indicate an incremental addition to the quantity of the resource. In this example, there are 100 units installed in 2021, and an additional 100 units installed in 2024.</t>
        </r>
      </text>
    </comment>
    <comment ref="E55" authorId="0" shapeId="0" xr:uid="{467E809E-4201-432E-8A22-E719C423266F}">
      <text>
        <r>
          <rPr>
            <b/>
            <sz val="9"/>
            <color indexed="81"/>
            <rFont val="Tahoma"/>
            <family val="2"/>
          </rPr>
          <t>New Resource Type</t>
        </r>
        <r>
          <rPr>
            <sz val="9"/>
            <color indexed="81"/>
            <rFont val="Tahoma"/>
            <family val="2"/>
          </rPr>
          <t xml:space="preserve">
Since "Other" was selected as the resource type for this example resource, the resource type has to be defined here.</t>
        </r>
      </text>
    </comment>
    <comment ref="G55" authorId="0" shapeId="0" xr:uid="{234472F6-769A-4209-B977-CA224E3E6814}">
      <text>
        <r>
          <rPr>
            <b/>
            <sz val="9"/>
            <color indexed="81"/>
            <rFont val="Tahoma"/>
            <family val="2"/>
          </rPr>
          <t>Manual Resource Dispatchability</t>
        </r>
        <r>
          <rPr>
            <sz val="9"/>
            <color indexed="81"/>
            <rFont val="Tahoma"/>
            <family val="2"/>
          </rPr>
          <t xml:space="preserve">
Since "Other" was selected as the resource type for this example resource, the resource dispatchability needs to be selected. See the instructions for a discussion of dispatchability.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ARVIDSSON, ALEC</author>
  </authors>
  <commentList>
    <comment ref="B24" authorId="0" shapeId="0" xr:uid="{25D8B17A-DCE7-48C8-A83C-EC3E4C2F2F9F}">
      <text>
        <r>
          <rPr>
            <sz val="9"/>
            <color indexed="81"/>
            <rFont val="Tahoma"/>
            <family val="2"/>
          </rPr>
          <t>When a unique resource name is entered, the cells in columns C-S will format based on the type of input required.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tc={B09CECED-D296-4A62-86EF-CD92EB5955AF}</author>
    <author>tc={E2947848-7603-4651-BACA-CF7D7E8B544D}</author>
    <author>tc={4F8571EC-1F83-4C91-8AC6-AA2F076A33A7}</author>
  </authors>
  <commentList>
    <comment ref="B2" authorId="0" shapeId="0" xr:uid="{B09CECED-D296-4A62-86EF-CD92EB5955AF}">
      <text>
        <t>[Threaded comment]
Your version of Excel allows you to read this threaded comment; however, any edits to it will get removed if the file is opened in a newer version of Excel. Learn more: https://go.microsoft.com/fwlink/?linkid=870924
Comment:
    This can be changed to change the header on the Instructions and Bid Information sheet.</t>
      </text>
    </comment>
    <comment ref="B3" authorId="1" shapeId="0" xr:uid="{E2947848-7603-4651-BACA-CF7D7E8B544D}">
      <text>
        <t>[Threaded comment]
Your version of Excel allows you to read this threaded comment; however, any edits to it will get removed if the file is opened in a newer version of Excel. Learn more: https://go.microsoft.com/fwlink/?linkid=870924
Comment:
    The year associated with this date governs the first project year in the bid price section of the bid information tab</t>
      </text>
    </comment>
    <comment ref="B5" authorId="2" shapeId="0" xr:uid="{4F8571EC-1F83-4C91-8AC6-AA2F076A33A7}">
      <text>
        <t>[Threaded comment]
Your version of Excel allows you to read this threaded comment; however, any edits to it will get removed if the file is opened in a newer version of Excel. Learn more: https://go.microsoft.com/fwlink/?linkid=870924
Comment:
    This number can be changed to alter the cells associated with capturing the bid price based on the time horizon of the applicable NPA project.</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<sst xmlns="http://schemas.openxmlformats.org/spreadsheetml/2006/main" count="178" uniqueCount="115">
  <si>
    <t>Name of Developer</t>
  </si>
  <si>
    <t>Developer Website</t>
  </si>
  <si>
    <t>Name of Contact</t>
  </si>
  <si>
    <t>Contact Address 1</t>
  </si>
  <si>
    <t>Contact Address 2</t>
  </si>
  <si>
    <t>Contact City</t>
  </si>
  <si>
    <t>Contact State</t>
  </si>
  <si>
    <t>Contact Zip Code</t>
  </si>
  <si>
    <t>Telephone Number</t>
  </si>
  <si>
    <t>Contact Email Address</t>
  </si>
  <si>
    <t>Participant Incentives</t>
  </si>
  <si>
    <t>Project Name</t>
  </si>
  <si>
    <t>Project Duration (years)</t>
  </si>
  <si>
    <t xml:space="preserve">Project Start </t>
  </si>
  <si>
    <t>Project End</t>
  </si>
  <si>
    <t>Emergency/Mobile Telephone Number</t>
  </si>
  <si>
    <t>Price Information</t>
  </si>
  <si>
    <t>Resource Type</t>
  </si>
  <si>
    <t>If Other, Define Resource Type</t>
  </si>
  <si>
    <t>Developer Information</t>
  </si>
  <si>
    <t>Resource Information</t>
  </si>
  <si>
    <t>Unique Resource Name</t>
  </si>
  <si>
    <t>Generation/Savings Type</t>
  </si>
  <si>
    <t>Resource Installation Year</t>
  </si>
  <si>
    <t>Bid Price ($/Month)</t>
  </si>
  <si>
    <t># Of Units Installed in Installation Year</t>
  </si>
  <si>
    <t>Resource Life</t>
  </si>
  <si>
    <t>Contracted Gas Demand Reduction</t>
  </si>
  <si>
    <t>Nameplate Savings</t>
  </si>
  <si>
    <t>End Use for Energy Savings Resource</t>
  </si>
  <si>
    <t>Coincidence Factor</t>
  </si>
  <si>
    <t>Electric Savings</t>
  </si>
  <si>
    <t>Gas Savings</t>
  </si>
  <si>
    <t>Project Information</t>
  </si>
  <si>
    <t>Resource Types and Characteristics</t>
  </si>
  <si>
    <t>Generation Type</t>
  </si>
  <si>
    <t>Gas Demand Response</t>
  </si>
  <si>
    <t>Dispatchable</t>
  </si>
  <si>
    <t>Gas/Thermal Storage</t>
  </si>
  <si>
    <t>Gas to Elec. Fuel Switching</t>
  </si>
  <si>
    <t>Intermittent</t>
  </si>
  <si>
    <t>Gas Energy Efficiency</t>
  </si>
  <si>
    <t>Other</t>
  </si>
  <si>
    <t>N/A</t>
  </si>
  <si>
    <t>Coincidence Factors by End Use</t>
  </si>
  <si>
    <t>Loadshape Names</t>
  </si>
  <si>
    <t>Estimated Coincidence</t>
  </si>
  <si>
    <t>N/A (Enter Coincidence Factor Manually)</t>
  </si>
  <si>
    <t>Commercial - Heating</t>
  </si>
  <si>
    <t>Commercial - Water Heat</t>
  </si>
  <si>
    <t>Commercial - Process</t>
  </si>
  <si>
    <t>Residential - Heating</t>
  </si>
  <si>
    <t>Residential - Water Heat</t>
  </si>
  <si>
    <t>Residential - Cooking</t>
  </si>
  <si>
    <t>Calendar Year</t>
  </si>
  <si>
    <t>Project Year</t>
  </si>
  <si>
    <t>Resource Unit Basis</t>
  </si>
  <si>
    <t>$/unit</t>
  </si>
  <si>
    <t>(dropdown)</t>
  </si>
  <si>
    <t>(automatic)</t>
  </si>
  <si>
    <t>(manual)</t>
  </si>
  <si>
    <t>Btu/hr/unit</t>
  </si>
  <si>
    <t>MCFH/unit</t>
  </si>
  <si>
    <t>unitless (automatic)</t>
  </si>
  <si>
    <t>Table of Contents</t>
  </si>
  <si>
    <t>Developer Inputs</t>
  </si>
  <si>
    <t>Lists</t>
  </si>
  <si>
    <t>Conditional Input</t>
  </si>
  <si>
    <t>Cell requiring an input from the developer.</t>
  </si>
  <si>
    <t>Dropdown lists requiring a selection from the developer.</t>
  </si>
  <si>
    <t>Cells no longer requiring an input based on previously entered information.</t>
  </si>
  <si>
    <t>Table Cell</t>
  </si>
  <si>
    <t>Instructions</t>
  </si>
  <si>
    <t>year</t>
  </si>
  <si>
    <t>unit</t>
  </si>
  <si>
    <t>years</t>
  </si>
  <si>
    <t>annual kWh/unit</t>
  </si>
  <si>
    <t>annual Dth/Unit</t>
  </si>
  <si>
    <t>Associated Cells</t>
  </si>
  <si>
    <t>(user defined)</t>
  </si>
  <si>
    <t>Example Proposal</t>
  </si>
  <si>
    <t>DR Ex. 1</t>
  </si>
  <si>
    <t>DR Ex. 2</t>
  </si>
  <si>
    <t>Storage Ex. 1</t>
  </si>
  <si>
    <t>G2E Ex. 1</t>
  </si>
  <si>
    <t>EE Ex. 1</t>
  </si>
  <si>
    <t>Shipment Ex. 1</t>
  </si>
  <si>
    <t>Shipping in Gas</t>
  </si>
  <si>
    <t>per Program</t>
  </si>
  <si>
    <t>per Unit</t>
  </si>
  <si>
    <t>per WH</t>
  </si>
  <si>
    <t>per Furnace</t>
  </si>
  <si>
    <t>Participant Incremental Cost</t>
  </si>
  <si>
    <t>annual Dth/unit</t>
  </si>
  <si>
    <t>Mcfh/unit</t>
  </si>
  <si>
    <t>3. Enter resource level values, working from left to right. Once a unique resource name is entered, the cells to the right will auto-format based on the type of input required.</t>
  </si>
  <si>
    <t>The color-coding scheme below serves as a reference when entering information in the "Bid Information" sheet.</t>
  </si>
  <si>
    <t>Generation Types</t>
  </si>
  <si>
    <t>Cells which automatically update based on previously entered information.</t>
  </si>
  <si>
    <t>1. Enter developer contact information.</t>
  </si>
  <si>
    <t>2. Enter bid price information for each year of the contract period in $/month.</t>
  </si>
  <si>
    <t>Column H: Resource installation year refers to the year that the benefits associated with the resource are realized. If reductions associated with a specific resource are to be installed/placed in service over multiple years (e.g. an electrification program spanning 2+ years), the resource should be broken down into individual unique resource lines. See the example proposal for more info.</t>
  </si>
  <si>
    <t>Column I: Enter the number of units installed in the resource installation year per the defined unit basis.</t>
  </si>
  <si>
    <t xml:space="preserve">Column J: Enter the number of years starting from the resource installation year that benefits are expected to be realized. Note: Benefits that extend beyond the length of the project are not counted. </t>
  </si>
  <si>
    <t>Columns O-Q: Select the end-use for the resource in Column O. A coincidence factor for the resource will populate in Column P. If the end-use is not listed, select N/A and manually input a coincidence factor in Column Q. Note: An end-use is not necessary for dispatchable resources.</t>
  </si>
  <si>
    <t>Affiliate of Iberdrola or Subsidiary?</t>
  </si>
  <si>
    <t xml:space="preserve">Column B: Enter a unique resource name. Unused unique resource name cells should be left blank. Note: Each unique resource entered in this Column is meant to have a measurable reduction in gas usage. For example, a gas storage proposal should only have one unique resource name, whereas a gas to electric fuel switching proposal may have many unique resource names (heat pumps, electric water heaters, weatherization, etc.), as these each have distinct measurable gas reductions. </t>
  </si>
  <si>
    <t>Columns C-F: Select a resource type from the dropdown list in Column C. A generation/savings type will populate Column E based on the resource type selected. If the resource type is not listed, select "Other", define the resource type in Column D, and select whether the resource is dispatchable (output can be controlled on demand) or intermittent (output cannot be controlled on demand) in Column F. In this context, a dispatchable resource is one that can be called on to increase supply or reduce demand during peak demand events. An intermittent resource passively and consistently reduces gas use, with peak demand impact estimated using a coincidence factor.</t>
  </si>
  <si>
    <t>Column G: Define the unit basis that governs the entries in the subsequent cells. For example, a Gas to Elec. Fuel Switching Resource using air source heat pumps has a per-heat pump unit basis. This is a text input.</t>
  </si>
  <si>
    <t xml:space="preserve">Column K: Enter the incremental cost to the participants on a per-unit basis. Participant incremental cost is the per-unit cost of the energy resource that a customer participating in the program incurs (e.g., incremental cost of a heat pump to a homeowner). This cost is only incurred by the participant, not the developer or the utility. </t>
  </si>
  <si>
    <t>Column M: Enter the per-unit maximum expected reduction to peak demand. Note: This input is only applicable for dispatchable resources.</t>
  </si>
  <si>
    <t>Column N: Enter the per-unit nameplate savings relative to the existing equipment baseline. Note: This input is only applicable for intermittent resources.</t>
  </si>
  <si>
    <t>Columns R-S: Enter the electricity and gas savings per-unit. A negative value in these Columns represents an increase in gas/electricity consumption.</t>
  </si>
  <si>
    <t>Column L: Enter incentives available to participants of the program. Incentive refers to a one-time, per-unit payment to the participant, paid by the utility. Note: This only includes new incentives not available prior to the administration of this program.</t>
  </si>
  <si>
    <t>GOSHEN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</si>
</sst>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5" x14ac:knownFonts="1">
    <font>
      <sz val="11"/>
      <color theme="1"/>
      <name val="Aptos Narrow"/>
      <family val="2"/>
      <scheme val="minor"/>
    </font>
    <font>
      <sz val="8"/>
      <name val="Arial"/>
      <family val="2"/>
    </font>
    <font>
      <b/>
      <sz val="11"/>
      <name val="Aptos Narrow"/>
      <family val="2"/>
    </font>
    <font>
      <b/>
      <sz val="11"/>
      <color rgb="FF555759"/>
      <name val="Aptos Narrow"/>
      <family val="2"/>
    </font>
    <font>
      <sz val="11"/>
      <name val="Aptos Narrow"/>
      <family val="2"/>
    </font>
    <font>
      <b/>
      <sz val="8"/>
      <color rgb="FFFFFFFF"/>
      <name val="Arial"/>
      <family val="2"/>
    </font>
    <font>
      <b/>
      <sz val="11"/>
      <color rgb="FFFFFFFF"/>
      <name val="Aptos Narrow"/>
      <family val="2"/>
    </font>
    <font>
      <u/>
      <sz val="11"/>
      <color theme="10"/>
      <name val="Aptos Narrow"/>
      <family val="2"/>
      <scheme val="minor"/>
    </font>
    <font>
      <sz val="9"/>
      <color indexed="81"/>
      <name val="Tahoma"/>
      <family val="2"/>
    </font>
    <font>
      <b/>
      <sz val="9"/>
      <color indexed="81"/>
      <name val="Tahoma"/>
      <family val="2"/>
    </font>
    <font>
      <sz val="11"/>
      <color theme="1"/>
      <name val="Aptos Narrow"/>
      <family val="2"/>
      <scheme val="minor"/>
    </font>
    <font>
      <b/>
      <sz val="14"/>
      <color theme="2"/>
      <name val="IberPangea"/>
      <family val="2"/>
    </font>
    <font>
      <b/>
      <sz val="14"/>
      <color theme="0"/>
      <name val="IberPangea"/>
      <family val="2"/>
    </font>
    <font>
      <sz val="11"/>
      <color theme="1"/>
      <name val="IberPangea"/>
      <family val="2"/>
    </font>
    <font>
      <sz val="11"/>
      <color theme="0"/>
      <name val="IberPangea"/>
      <family val="2"/>
    </font>
    <font>
      <sz val="11"/>
      <name val="IberPangea"/>
      <family val="2"/>
    </font>
    <font>
      <sz val="10"/>
      <color theme="1"/>
      <name val="IberPangea"/>
      <family val="2"/>
    </font>
    <font>
      <u/>
      <sz val="10"/>
      <color theme="10"/>
      <name val="IberPangea"/>
      <family val="2"/>
    </font>
    <font>
      <sz val="11"/>
      <color rgb="FF555759"/>
      <name val="IberPangea"/>
      <family val="2"/>
    </font>
    <font>
      <sz val="10"/>
      <color rgb="FF555759"/>
      <name val="IberPangea"/>
      <family val="2"/>
    </font>
    <font>
      <sz val="10"/>
      <name val="IberPangea"/>
      <family val="2"/>
    </font>
    <font>
      <sz val="10"/>
      <color theme="0"/>
      <name val="IberPangea"/>
      <family val="2"/>
    </font>
    <font>
      <b/>
      <sz val="18"/>
      <color theme="1"/>
      <name val="IberPangea"/>
      <family val="2"/>
    </font>
    <font>
      <sz val="10"/>
      <color theme="3"/>
      <name val="IberPangea"/>
      <family val="2"/>
    </font>
    <font>
      <b/>
      <sz val="10"/>
      <color theme="0"/>
      <name val="IberPangea"/>
      <family val="2"/>
    </font>
  </fonts>
  <fills count="14">
    <fill>
      <patternFill patternType="none"/>
    </fill>
    <fill>
      <patternFill patternType="gray125"/>
    </fill>
    <fill>
      <patternFill patternType="solid">
        <fgColor rgb="FFF2F2F2"/>
        <bgColor indexed="64"/>
      </patternFill>
    </fill>
    <fill>
      <patternFill patternType="solid">
        <fgColor rgb="FFEDFFC4"/>
        <bgColor indexed="64"/>
      </patternFill>
    </fill>
    <fill>
      <patternFill patternType="solid">
        <fgColor rgb="FFDDF2B8"/>
        <bgColor indexed="64"/>
      </patternFill>
    </fill>
    <fill>
      <patternFill patternType="solid">
        <fgColor rgb="FF648C1A"/>
        <bgColor indexed="64"/>
      </patternFill>
    </fill>
    <fill>
      <patternFill patternType="solid">
        <fgColor rgb="FF555759"/>
        <bgColor indexed="64"/>
      </patternFill>
    </fill>
    <fill>
      <patternFill patternType="solid">
        <fgColor theme="4" tint="0.39997558519241921"/>
        <bgColor indexed="65"/>
      </patternFill>
    </fill>
    <fill>
      <patternFill patternType="solid">
        <fgColor theme="8" tint="0.39997558519241921"/>
        <bgColor indexed="65"/>
      </patternFill>
    </fill>
    <fill>
      <patternFill patternType="solid">
        <fgColor theme="1"/>
        <bgColor indexed="64"/>
      </patternFill>
    </fill>
    <fill>
      <patternFill patternType="solid">
        <fgColor theme="0" tint="-0.499984740745262"/>
        <bgColor indexed="64"/>
      </patternFill>
    </fill>
    <fill>
      <patternFill patternType="solid">
        <fgColor theme="2"/>
        <bgColor indexed="64"/>
      </patternFill>
    </fill>
    <fill>
      <patternFill patternType="solid">
        <fgColor theme="0" tint="-0.14999847407452621"/>
        <bgColor indexed="64"/>
      </patternFill>
    </fill>
    <fill>
      <patternFill patternType="solid">
        <fgColor theme="8" tint="0.39997558519241921"/>
        <bgColor indexed="64"/>
      </patternFill>
    </fill>
  </fills>
  <borders count="37">
    <border>
      <left/>
      <right/>
      <top/>
      <bottom/>
      <diagonal/>
    </border>
    <border>
      <left style="hair">
        <color rgb="FFBBBCBD"/>
      </left>
      <right style="hair">
        <color rgb="FFBBBCBD"/>
      </right>
      <top style="hair">
        <color rgb="FFBBBCBD"/>
      </top>
      <bottom style="thin">
        <color rgb="FF555759"/>
      </bottom>
      <diagonal/>
    </border>
    <border>
      <left/>
      <right/>
      <top/>
      <bottom style="thin">
        <color rgb="FF95D600"/>
      </bottom>
      <diagonal/>
    </border>
    <border>
      <left/>
      <right/>
      <top/>
      <bottom style="hair">
        <color rgb="FF95D600"/>
      </bottom>
      <diagonal/>
    </border>
    <border>
      <left style="hair">
        <color rgb="FFBBBCBD"/>
      </left>
      <right style="hair">
        <color rgb="FFBBBCBD"/>
      </right>
      <top style="hair">
        <color rgb="FFBBBCBD"/>
      </top>
      <bottom style="hair">
        <color rgb="FFBBBCBD"/>
      </bottom>
      <diagonal/>
    </border>
    <border>
      <left style="hair">
        <color rgb="FFB9BBBD"/>
      </left>
      <right style="hair">
        <color rgb="FFB9BBBD"/>
      </right>
      <top style="hair">
        <color rgb="FFB9BBBD"/>
      </top>
      <bottom style="hair">
        <color rgb="FFB9BBBD"/>
      </bottom>
      <diagonal/>
    </border>
    <border>
      <left/>
      <right/>
      <top/>
      <bottom style="medium">
        <color rgb="FF95D600"/>
      </bottom>
      <diagonal/>
    </border>
    <border>
      <left/>
      <right style="hair">
        <color rgb="FFBBBCBD"/>
      </right>
      <top style="hair">
        <color rgb="FFBBBCBD"/>
      </top>
      <bottom style="hair">
        <color rgb="FFBBBCBD"/>
      </bottom>
      <diagonal/>
    </border>
    <border>
      <left style="hair">
        <color rgb="FF92D050"/>
      </left>
      <right/>
      <top style="thin">
        <color rgb="FF92D050"/>
      </top>
      <bottom style="hair">
        <color rgb="FF95D600"/>
      </bottom>
      <diagonal/>
    </border>
    <border>
      <left style="hair">
        <color rgb="FF92D050"/>
      </left>
      <right style="hair">
        <color rgb="FF92D050"/>
      </right>
      <top style="thin">
        <color rgb="FF92D050"/>
      </top>
      <bottom style="hair">
        <color rgb="FF92D050"/>
      </bottom>
      <diagonal/>
    </border>
    <border>
      <left style="hair">
        <color rgb="FF92D050"/>
      </left>
      <right style="hair">
        <color rgb="FF92D050"/>
      </right>
      <top style="thin">
        <color rgb="FF92D050"/>
      </top>
      <bottom style="hair">
        <color rgb="FF95D600"/>
      </bottom>
      <diagonal/>
    </border>
    <border>
      <left style="hair">
        <color rgb="FF92D050"/>
      </left>
      <right/>
      <top/>
      <bottom style="hair">
        <color rgb="FF92D050"/>
      </bottom>
      <diagonal/>
    </border>
    <border>
      <left style="hair">
        <color rgb="FF92D050"/>
      </left>
      <right style="hair">
        <color rgb="FF92D050"/>
      </right>
      <top/>
      <bottom style="hair">
        <color rgb="FF92D050"/>
      </bottom>
      <diagonal/>
    </border>
    <border>
      <left style="hair">
        <color rgb="FFB9BBBD"/>
      </left>
      <right/>
      <top style="hair">
        <color rgb="FFB9BBBD"/>
      </top>
      <bottom style="hair">
        <color rgb="FFB9BBBD"/>
      </bottom>
      <diagonal/>
    </border>
    <border>
      <left/>
      <right style="hair">
        <color rgb="FFB9BBBD"/>
      </right>
      <top style="hair">
        <color rgb="FFB9BBBD"/>
      </top>
      <bottom style="hair">
        <color rgb="FFB9BBBD"/>
      </bottom>
      <diagonal/>
    </border>
    <border>
      <left style="hair">
        <color rgb="FFB9BBBD"/>
      </left>
      <right/>
      <top/>
      <bottom/>
      <diagonal/>
    </border>
    <border>
      <left style="hair">
        <color rgb="FFB9BBBD"/>
      </left>
      <right/>
      <top style="hair">
        <color rgb="FFB9BBBD"/>
      </top>
      <bottom/>
      <diagonal/>
    </border>
    <border>
      <left/>
      <right/>
      <top style="hair">
        <color rgb="FFB9BBBD"/>
      </top>
      <bottom/>
      <diagonal/>
    </border>
    <border>
      <left/>
      <right style="hair">
        <color rgb="FFB9BBBD"/>
      </right>
      <top style="hair">
        <color rgb="FFB9BBBD"/>
      </top>
      <bottom/>
      <diagonal/>
    </border>
    <border>
      <left/>
      <right style="hair">
        <color rgb="FFB9BBBD"/>
      </right>
      <top/>
      <bottom/>
      <diagonal/>
    </border>
    <border>
      <left style="hair">
        <color rgb="FFB9BBBD"/>
      </left>
      <right/>
      <top/>
      <bottom style="hair">
        <color rgb="FFB9BBBD"/>
      </bottom>
      <diagonal/>
    </border>
    <border>
      <left/>
      <right/>
      <top/>
      <bottom style="hair">
        <color rgb="FFB9BBBD"/>
      </bottom>
      <diagonal/>
    </border>
    <border>
      <left/>
      <right style="hair">
        <color rgb="FFB9BBBD"/>
      </right>
      <top/>
      <bottom style="hair">
        <color rgb="FFB9BBBD"/>
      </bottom>
      <diagonal/>
    </border>
    <border>
      <left/>
      <right/>
      <top style="hair">
        <color rgb="FFB9BBBD"/>
      </top>
      <bottom style="hair">
        <color rgb="FFB9BBBD"/>
      </bottom>
      <diagonal/>
    </border>
    <border>
      <left style="hair">
        <color rgb="FFB9BBBD"/>
      </left>
      <right style="hair">
        <color rgb="FFB9BBBD"/>
      </right>
      <top style="hair">
        <color rgb="FFB9BBBD"/>
      </top>
      <bottom/>
      <diagonal/>
    </border>
    <border>
      <left style="hair">
        <color rgb="FFB9BBBD"/>
      </left>
      <right style="hair">
        <color rgb="FF92D050"/>
      </right>
      <top style="thin">
        <color rgb="FF95D600"/>
      </top>
      <bottom style="hair">
        <color rgb="FF95D600"/>
      </bottom>
      <diagonal/>
    </border>
    <border>
      <left/>
      <right/>
      <top style="hair">
        <color rgb="FF92D050"/>
      </top>
      <bottom/>
      <diagonal/>
    </border>
    <border>
      <left/>
      <right/>
      <top/>
      <bottom style="hair">
        <color rgb="FF92D050"/>
      </bottom>
      <diagonal/>
    </border>
    <border>
      <left/>
      <right/>
      <top/>
      <bottom style="medium">
        <color theme="5"/>
      </bottom>
      <diagonal/>
    </border>
    <border>
      <left style="thin">
        <color theme="5"/>
      </left>
      <right style="thin">
        <color theme="5"/>
      </right>
      <top style="thin">
        <color theme="5"/>
      </top>
      <bottom style="thin">
        <color theme="5"/>
      </bottom>
      <diagonal/>
    </border>
    <border>
      <left style="hair">
        <color rgb="FF92D050"/>
      </left>
      <right/>
      <top/>
      <bottom style="hair">
        <color rgb="FF95D600"/>
      </bottom>
      <diagonal/>
    </border>
    <border>
      <left style="thin">
        <color theme="5"/>
      </left>
      <right/>
      <top style="thin">
        <color theme="5"/>
      </top>
      <bottom style="thin">
        <color theme="5"/>
      </bottom>
      <diagonal/>
    </border>
    <border>
      <left style="hair">
        <color rgb="FFB9BBBD"/>
      </left>
      <right style="hair">
        <color rgb="FFB9BBBD"/>
      </right>
      <top/>
      <bottom style="hair">
        <color rgb="FF95D600"/>
      </bottom>
      <diagonal/>
    </border>
    <border>
      <left style="hair">
        <color rgb="FFB9BBBD"/>
      </left>
      <right/>
      <top/>
      <bottom style="hair">
        <color rgb="FF95D600"/>
      </bottom>
      <diagonal/>
    </border>
    <border>
      <left style="hair">
        <color rgb="FFB9BBBD"/>
      </left>
      <right style="hair">
        <color rgb="FFB9BBBD"/>
      </right>
      <top/>
      <bottom style="hair">
        <color rgb="FF92D050"/>
      </bottom>
      <diagonal/>
    </border>
    <border>
      <left style="hair">
        <color rgb="FFB9BBBD"/>
      </left>
      <right/>
      <top/>
      <bottom style="hair">
        <color rgb="FF92D050"/>
      </bottom>
      <diagonal/>
    </border>
    <border>
      <left style="thin">
        <color theme="5"/>
      </left>
      <right style="hair">
        <color rgb="FFB9BBBD"/>
      </right>
      <top style="hair">
        <color rgb="FFB9BBBD"/>
      </top>
      <bottom style="hair">
        <color rgb="FFB9BBBD"/>
      </bottom>
      <diagonal/>
    </border>
  </borders>
  <cellStyleXfs count="15">
    <xf numFmtId="0" fontId="0" fillId="0" borderId="0"/>
    <xf numFmtId="0" fontId="1" fillId="0" borderId="0"/>
    <xf numFmtId="0" fontId="2" fillId="0" borderId="1" applyNumberFormat="0" applyFill="0">
      <alignment vertical="center" wrapText="1"/>
    </xf>
    <xf numFmtId="0" fontId="3" fillId="2" borderId="2" applyNumberFormat="0" applyAlignment="0"/>
    <xf numFmtId="0" fontId="4" fillId="0" borderId="3" applyNumberFormat="0"/>
    <xf numFmtId="0" fontId="4" fillId="3" borderId="4" applyNumberFormat="0">
      <alignment vertical="center"/>
    </xf>
    <xf numFmtId="0" fontId="4" fillId="4" borderId="4" applyNumberFormat="0">
      <alignment vertical="center"/>
    </xf>
    <xf numFmtId="0" fontId="6" fillId="5" borderId="5" applyNumberFormat="0" applyAlignment="0">
      <alignment vertical="top"/>
    </xf>
    <xf numFmtId="0" fontId="6" fillId="6" borderId="6" applyNumberFormat="0"/>
    <xf numFmtId="0" fontId="4" fillId="0" borderId="5" applyNumberFormat="0" applyFill="0"/>
    <xf numFmtId="0" fontId="5" fillId="5" borderId="5" applyNumberFormat="0" applyAlignment="0">
      <alignment vertical="top"/>
    </xf>
    <xf numFmtId="0" fontId="7" fillId="0" borderId="0" applyNumberFormat="0" applyFill="0" applyBorder="0" applyAlignment="0" applyProtection="0"/>
    <xf numFmtId="0" fontId="10" fillId="7" borderId="0" applyNumberFormat="0" applyBorder="0" applyAlignment="0" applyProtection="0"/>
    <xf numFmtId="0" fontId="10" fillId="8" borderId="0" applyNumberFormat="0" applyBorder="0" applyAlignment="0" applyProtection="0"/>
    <xf numFmtId="0" fontId="11" fillId="9" borderId="0"/>
  </cellStyleXfs>
  <cellXfs count="110">
    <xf numFmtId="0" fontId="0" fillId="0" borderId="0" xfId="0"/>
    <xf numFmtId="164" fontId="0" fillId="0" borderId="0" xfId="0" applyNumberFormat="1"/>
    <xf numFmtId="0" fontId="13" fillId="0" borderId="0" xfId="0" applyFont="1"/>
    <xf numFmtId="0" fontId="16" fillId="0" borderId="0" xfId="0" applyFont="1"/>
    <xf numFmtId="0" fontId="13" fillId="0" borderId="15" xfId="0" applyFont="1" applyBorder="1"/>
    <xf numFmtId="0" fontId="20" fillId="0" borderId="5" xfId="9" applyFont="1"/>
    <xf numFmtId="9" fontId="20" fillId="0" borderId="5" xfId="9" applyNumberFormat="1" applyFont="1"/>
    <xf numFmtId="164" fontId="13" fillId="0" borderId="0" xfId="0" applyNumberFormat="1" applyFont="1"/>
    <xf numFmtId="0" fontId="16" fillId="0" borderId="0" xfId="0" applyFont="1" applyProtection="1">
      <protection hidden="1"/>
    </xf>
    <xf numFmtId="0" fontId="16" fillId="0" borderId="0" xfId="0" applyFont="1" applyBorder="1" applyAlignment="1" applyProtection="1">
      <alignment horizontal="center"/>
      <protection hidden="1"/>
    </xf>
    <xf numFmtId="14" fontId="20" fillId="0" borderId="5" xfId="9" applyNumberFormat="1" applyFont="1"/>
    <xf numFmtId="0" fontId="23" fillId="12" borderId="29" xfId="3" applyFont="1" applyFill="1" applyBorder="1" applyAlignment="1">
      <alignment horizontal="left"/>
    </xf>
    <xf numFmtId="0" fontId="23" fillId="12" borderId="29" xfId="3" applyFont="1" applyFill="1" applyBorder="1" applyAlignment="1">
      <alignment horizontal="center" vertical="center" wrapText="1"/>
    </xf>
    <xf numFmtId="0" fontId="24" fillId="9" borderId="28" xfId="14" applyFont="1" applyBorder="1" applyAlignment="1">
      <alignment vertical="center"/>
    </xf>
    <xf numFmtId="0" fontId="23" fillId="12" borderId="29" xfId="3" applyFont="1" applyFill="1" applyBorder="1" applyAlignment="1">
      <alignment horizontal="center" vertical="center"/>
    </xf>
    <xf numFmtId="0" fontId="0" fillId="0" borderId="0" xfId="0" applyAlignment="1" applyProtection="1">
      <protection hidden="1"/>
    </xf>
    <xf numFmtId="0" fontId="0" fillId="0" borderId="0" xfId="0" applyProtection="1">
      <protection hidden="1"/>
    </xf>
    <xf numFmtId="0" fontId="22" fillId="0" borderId="0" xfId="0" applyFont="1" applyAlignment="1" applyProtection="1">
      <alignment vertical="center"/>
      <protection hidden="1"/>
    </xf>
    <xf numFmtId="0" fontId="12" fillId="9" borderId="28" xfId="14" applyFont="1" applyBorder="1" applyProtection="1">
      <protection hidden="1"/>
    </xf>
    <xf numFmtId="0" fontId="11" fillId="9" borderId="28" xfId="14" applyBorder="1" applyProtection="1">
      <protection hidden="1"/>
    </xf>
    <xf numFmtId="0" fontId="0" fillId="0" borderId="0" xfId="0" applyBorder="1" applyProtection="1">
      <protection hidden="1"/>
    </xf>
    <xf numFmtId="0" fontId="13" fillId="0" borderId="0" xfId="0" applyFont="1" applyProtection="1">
      <protection hidden="1"/>
    </xf>
    <xf numFmtId="0" fontId="16" fillId="11" borderId="5" xfId="12" applyFont="1" applyFill="1" applyBorder="1" applyProtection="1">
      <protection hidden="1"/>
    </xf>
    <xf numFmtId="0" fontId="14" fillId="0" borderId="0" xfId="0" applyFont="1" applyProtection="1">
      <protection hidden="1"/>
    </xf>
    <xf numFmtId="0" fontId="16" fillId="8" borderId="5" xfId="13" applyFont="1" applyBorder="1" applyProtection="1">
      <protection hidden="1"/>
    </xf>
    <xf numFmtId="0" fontId="16" fillId="0" borderId="5" xfId="9" applyFont="1" applyProtection="1">
      <protection hidden="1"/>
    </xf>
    <xf numFmtId="0" fontId="21" fillId="10" borderId="5" xfId="9" applyFont="1" applyFill="1" applyProtection="1">
      <protection hidden="1"/>
    </xf>
    <xf numFmtId="0" fontId="11" fillId="9" borderId="28" xfId="14" applyFont="1" applyBorder="1" applyProtection="1">
      <protection hidden="1"/>
    </xf>
    <xf numFmtId="0" fontId="21" fillId="9" borderId="28" xfId="14" applyFont="1" applyBorder="1" applyProtection="1">
      <protection hidden="1"/>
    </xf>
    <xf numFmtId="0" fontId="13" fillId="0" borderId="19" xfId="0" applyFont="1" applyBorder="1" applyProtection="1">
      <protection hidden="1"/>
    </xf>
    <xf numFmtId="0" fontId="17" fillId="0" borderId="5" xfId="11" applyFont="1" applyBorder="1" applyAlignment="1" applyProtection="1">
      <alignment horizontal="center"/>
      <protection hidden="1"/>
    </xf>
    <xf numFmtId="0" fontId="16" fillId="0" borderId="0" xfId="0" applyFont="1" applyAlignment="1" applyProtection="1">
      <alignment horizontal="center"/>
      <protection hidden="1"/>
    </xf>
    <xf numFmtId="0" fontId="16" fillId="0" borderId="21" xfId="0" applyFont="1" applyBorder="1" applyAlignment="1" applyProtection="1">
      <alignment horizontal="center"/>
      <protection hidden="1"/>
    </xf>
    <xf numFmtId="0" fontId="17" fillId="0" borderId="13" xfId="11" applyFont="1" applyBorder="1" applyAlignment="1" applyProtection="1">
      <alignment horizontal="center"/>
      <protection hidden="1"/>
    </xf>
    <xf numFmtId="0" fontId="13" fillId="0" borderId="15" xfId="0" applyFont="1" applyBorder="1" applyProtection="1">
      <protection hidden="1"/>
    </xf>
    <xf numFmtId="0" fontId="17" fillId="0" borderId="14" xfId="11" applyFont="1" applyBorder="1" applyAlignment="1" applyProtection="1">
      <alignment horizontal="center"/>
      <protection hidden="1"/>
    </xf>
    <xf numFmtId="0" fontId="17" fillId="0" borderId="19" xfId="11" applyFont="1" applyBorder="1" applyAlignment="1" applyProtection="1">
      <alignment horizontal="center"/>
      <protection hidden="1"/>
    </xf>
    <xf numFmtId="0" fontId="17" fillId="0" borderId="24" xfId="11" applyFont="1" applyBorder="1" applyAlignment="1" applyProtection="1">
      <alignment horizontal="center"/>
      <protection hidden="1"/>
    </xf>
    <xf numFmtId="0" fontId="17" fillId="0" borderId="22" xfId="11" applyFont="1" applyBorder="1" applyAlignment="1" applyProtection="1">
      <alignment horizontal="center"/>
      <protection hidden="1"/>
    </xf>
    <xf numFmtId="0" fontId="13" fillId="0" borderId="17" xfId="0" applyFont="1" applyBorder="1" applyProtection="1">
      <protection hidden="1"/>
    </xf>
    <xf numFmtId="0" fontId="23" fillId="12" borderId="29" xfId="3" applyFont="1" applyFill="1" applyBorder="1" applyProtection="1">
      <protection hidden="1"/>
    </xf>
    <xf numFmtId="0" fontId="15" fillId="0" borderId="36" xfId="9" applyFont="1" applyBorder="1" applyProtection="1">
      <protection hidden="1"/>
    </xf>
    <xf numFmtId="0" fontId="15" fillId="0" borderId="5" xfId="9" applyFont="1" applyProtection="1">
      <protection hidden="1"/>
    </xf>
    <xf numFmtId="164" fontId="15" fillId="11" borderId="4" xfId="5" applyNumberFormat="1" applyFont="1" applyFill="1" applyProtection="1">
      <alignment vertical="center"/>
      <protection hidden="1"/>
    </xf>
    <xf numFmtId="0" fontId="18" fillId="12" borderId="31" xfId="3" applyFont="1" applyFill="1" applyBorder="1" applyAlignment="1" applyProtection="1">
      <alignment horizontal="center" vertical="center"/>
      <protection hidden="1"/>
    </xf>
    <xf numFmtId="0" fontId="19" fillId="12" borderId="29" xfId="3" applyFont="1" applyFill="1" applyBorder="1" applyAlignment="1" applyProtection="1">
      <alignment horizontal="center" vertical="center" wrapText="1"/>
      <protection hidden="1"/>
    </xf>
    <xf numFmtId="0" fontId="15" fillId="0" borderId="25" xfId="4" applyFont="1" applyBorder="1" applyProtection="1">
      <protection hidden="1"/>
    </xf>
    <xf numFmtId="0" fontId="20" fillId="0" borderId="8" xfId="4" applyFont="1" applyBorder="1" applyAlignment="1" applyProtection="1">
      <alignment horizontal="center"/>
      <protection hidden="1"/>
    </xf>
    <xf numFmtId="0" fontId="20" fillId="0" borderId="10" xfId="4" applyFont="1" applyBorder="1" applyAlignment="1" applyProtection="1">
      <alignment horizontal="center"/>
      <protection hidden="1"/>
    </xf>
    <xf numFmtId="0" fontId="20" fillId="0" borderId="3" xfId="4" applyFont="1" applyAlignment="1" applyProtection="1">
      <alignment horizontal="center"/>
      <protection hidden="1"/>
    </xf>
    <xf numFmtId="0" fontId="20" fillId="0" borderId="11" xfId="4" applyFont="1" applyBorder="1" applyAlignment="1" applyProtection="1">
      <alignment horizontal="center"/>
      <protection hidden="1"/>
    </xf>
    <xf numFmtId="0" fontId="20" fillId="0" borderId="12" xfId="4" applyFont="1" applyBorder="1" applyAlignment="1" applyProtection="1">
      <alignment horizontal="center"/>
      <protection hidden="1"/>
    </xf>
    <xf numFmtId="0" fontId="20" fillId="0" borderId="9" xfId="4" applyFont="1" applyBorder="1" applyAlignment="1" applyProtection="1">
      <alignment horizontal="center"/>
      <protection hidden="1"/>
    </xf>
    <xf numFmtId="0" fontId="20" fillId="0" borderId="5" xfId="9" applyFont="1" applyAlignment="1" applyProtection="1">
      <alignment horizontal="center"/>
      <protection hidden="1"/>
    </xf>
    <xf numFmtId="0" fontId="20" fillId="11" borderId="4" xfId="5" applyFont="1" applyFill="1" applyProtection="1">
      <alignment vertical="center"/>
      <protection hidden="1"/>
    </xf>
    <xf numFmtId="0" fontId="20" fillId="13" borderId="5" xfId="9" applyFont="1" applyFill="1" applyProtection="1">
      <protection hidden="1"/>
    </xf>
    <xf numFmtId="0" fontId="20" fillId="10" borderId="5" xfId="9" applyFont="1" applyFill="1" applyProtection="1">
      <protection hidden="1"/>
    </xf>
    <xf numFmtId="0" fontId="20" fillId="0" borderId="5" xfId="9" applyFont="1" applyProtection="1">
      <protection hidden="1"/>
    </xf>
    <xf numFmtId="0" fontId="20" fillId="11" borderId="5" xfId="9" applyFont="1" applyFill="1" applyProtection="1">
      <protection hidden="1"/>
    </xf>
    <xf numFmtId="8" fontId="20" fillId="11" borderId="5" xfId="9" applyNumberFormat="1" applyFont="1" applyFill="1" applyProtection="1">
      <protection hidden="1"/>
    </xf>
    <xf numFmtId="9" fontId="20" fillId="0" borderId="5" xfId="9" applyNumberFormat="1" applyFont="1" applyProtection="1">
      <protection hidden="1"/>
    </xf>
    <xf numFmtId="3" fontId="20" fillId="11" borderId="5" xfId="9" applyNumberFormat="1" applyFont="1" applyFill="1" applyProtection="1">
      <protection hidden="1"/>
    </xf>
    <xf numFmtId="0" fontId="0" fillId="0" borderId="0" xfId="0" applyAlignment="1" applyProtection="1">
      <alignment horizontal="center"/>
      <protection hidden="1"/>
    </xf>
    <xf numFmtId="0" fontId="23" fillId="12" borderId="29" xfId="3" applyFont="1" applyFill="1" applyBorder="1" applyAlignment="1" applyProtection="1">
      <alignment horizontal="left"/>
      <protection hidden="1"/>
    </xf>
    <xf numFmtId="0" fontId="15" fillId="0" borderId="0" xfId="1" applyFont="1" applyProtection="1">
      <protection hidden="1"/>
    </xf>
    <xf numFmtId="0" fontId="13" fillId="0" borderId="0" xfId="0" applyFont="1" applyBorder="1" applyProtection="1">
      <protection hidden="1"/>
    </xf>
    <xf numFmtId="0" fontId="15" fillId="0" borderId="14" xfId="9" applyFont="1" applyBorder="1" applyProtection="1">
      <protection hidden="1"/>
    </xf>
    <xf numFmtId="164" fontId="13" fillId="0" borderId="0" xfId="0" applyNumberFormat="1" applyFont="1" applyProtection="1">
      <protection hidden="1"/>
    </xf>
    <xf numFmtId="0" fontId="23" fillId="12" borderId="31" xfId="3" applyFont="1" applyFill="1" applyBorder="1" applyAlignment="1" applyProtection="1">
      <alignment horizontal="center" vertical="center"/>
      <protection hidden="1"/>
    </xf>
    <xf numFmtId="0" fontId="23" fillId="12" borderId="29" xfId="3" applyFont="1" applyFill="1" applyBorder="1" applyAlignment="1" applyProtection="1">
      <alignment horizontal="center" vertical="center" wrapText="1"/>
      <protection hidden="1"/>
    </xf>
    <xf numFmtId="0" fontId="0" fillId="0" borderId="19" xfId="0" applyBorder="1" applyProtection="1">
      <protection hidden="1"/>
    </xf>
    <xf numFmtId="0" fontId="15" fillId="0" borderId="3" xfId="4" applyFont="1" applyProtection="1">
      <protection hidden="1"/>
    </xf>
    <xf numFmtId="0" fontId="16" fillId="0" borderId="30" xfId="4" applyFont="1" applyBorder="1" applyAlignment="1" applyProtection="1">
      <alignment horizontal="center"/>
      <protection hidden="1"/>
    </xf>
    <xf numFmtId="0" fontId="16" fillId="0" borderId="32" xfId="4" applyFont="1" applyBorder="1" applyAlignment="1" applyProtection="1">
      <alignment horizontal="center"/>
      <protection hidden="1"/>
    </xf>
    <xf numFmtId="0" fontId="16" fillId="0" borderId="33" xfId="4" applyFont="1" applyBorder="1" applyAlignment="1" applyProtection="1">
      <alignment horizontal="center"/>
      <protection hidden="1"/>
    </xf>
    <xf numFmtId="0" fontId="16" fillId="0" borderId="3" xfId="4" applyFont="1" applyAlignment="1" applyProtection="1">
      <alignment horizontal="center"/>
      <protection hidden="1"/>
    </xf>
    <xf numFmtId="0" fontId="16" fillId="0" borderId="34" xfId="4" applyFont="1" applyBorder="1" applyAlignment="1" applyProtection="1">
      <alignment horizontal="center"/>
      <protection hidden="1"/>
    </xf>
    <xf numFmtId="0" fontId="16" fillId="0" borderId="27" xfId="4" applyFont="1" applyBorder="1" applyAlignment="1" applyProtection="1">
      <alignment horizontal="center"/>
      <protection hidden="1"/>
    </xf>
    <xf numFmtId="0" fontId="16" fillId="0" borderId="35" xfId="4" applyFont="1" applyBorder="1" applyAlignment="1" applyProtection="1">
      <alignment horizontal="center"/>
      <protection hidden="1"/>
    </xf>
    <xf numFmtId="0" fontId="16" fillId="0" borderId="34" xfId="9" applyFont="1" applyBorder="1" applyAlignment="1" applyProtection="1">
      <alignment horizontal="center"/>
      <protection hidden="1"/>
    </xf>
    <xf numFmtId="0" fontId="16" fillId="0" borderId="35" xfId="9" applyFont="1" applyBorder="1" applyAlignment="1" applyProtection="1">
      <alignment horizontal="center"/>
      <protection hidden="1"/>
    </xf>
    <xf numFmtId="0" fontId="20" fillId="11" borderId="7" xfId="5" applyFont="1" applyFill="1" applyBorder="1" applyProtection="1">
      <alignment vertical="center"/>
      <protection locked="0" hidden="1"/>
    </xf>
    <xf numFmtId="164" fontId="15" fillId="11" borderId="7" xfId="5" applyNumberFormat="1" applyFont="1" applyFill="1" applyBorder="1" applyProtection="1">
      <alignment vertical="center"/>
      <protection locked="0" hidden="1"/>
    </xf>
    <xf numFmtId="164" fontId="15" fillId="11" borderId="4" xfId="5" applyNumberFormat="1" applyFont="1" applyFill="1" applyProtection="1">
      <alignment vertical="center"/>
      <protection locked="0" hidden="1"/>
    </xf>
    <xf numFmtId="164" fontId="13" fillId="11" borderId="0" xfId="0" applyNumberFormat="1" applyFont="1" applyFill="1" applyProtection="1">
      <protection locked="0" hidden="1"/>
    </xf>
    <xf numFmtId="0" fontId="20" fillId="11" borderId="4" xfId="5" applyFont="1" applyFill="1" applyProtection="1">
      <alignment vertical="center"/>
      <protection locked="0" hidden="1"/>
    </xf>
    <xf numFmtId="0" fontId="16" fillId="0" borderId="0" xfId="0" applyFont="1" applyProtection="1">
      <protection locked="0" hidden="1"/>
    </xf>
    <xf numFmtId="0" fontId="16" fillId="0" borderId="0" xfId="0" applyFont="1" applyFill="1" applyProtection="1">
      <protection locked="0" hidden="1"/>
    </xf>
    <xf numFmtId="0" fontId="16" fillId="0" borderId="26" xfId="0" applyFont="1" applyBorder="1" applyProtection="1">
      <protection locked="0" hidden="1"/>
    </xf>
    <xf numFmtId="164" fontId="16" fillId="0" borderId="0" xfId="0" applyNumberFormat="1" applyFont="1" applyProtection="1">
      <protection locked="0" hidden="1"/>
    </xf>
    <xf numFmtId="0" fontId="16" fillId="0" borderId="0" xfId="0" applyNumberFormat="1" applyFont="1" applyFill="1" applyProtection="1">
      <protection locked="0" hidden="1"/>
    </xf>
    <xf numFmtId="0" fontId="16" fillId="0" borderId="0" xfId="0" applyFont="1" applyFill="1" applyBorder="1" applyProtection="1">
      <protection locked="0" hidden="1"/>
    </xf>
    <xf numFmtId="0" fontId="19" fillId="12" borderId="29" xfId="3" applyFont="1" applyFill="1" applyBorder="1" applyAlignment="1" applyProtection="1">
      <alignment horizontal="center" vertical="center" wrapText="1"/>
      <protection hidden="1"/>
    </xf>
    <xf numFmtId="0" fontId="16" fillId="0" borderId="13" xfId="0" applyFont="1" applyBorder="1" applyAlignment="1" applyProtection="1">
      <alignment horizontal="left" vertical="center" wrapText="1" indent="1"/>
      <protection hidden="1"/>
    </xf>
    <xf numFmtId="0" fontId="16" fillId="0" borderId="23" xfId="0" applyFont="1" applyBorder="1" applyAlignment="1" applyProtection="1">
      <alignment horizontal="left" vertical="center" wrapText="1" indent="1"/>
      <protection hidden="1"/>
    </xf>
    <xf numFmtId="0" fontId="16" fillId="0" borderId="14" xfId="0" applyFont="1" applyBorder="1" applyAlignment="1" applyProtection="1">
      <alignment horizontal="left" vertical="center" wrapText="1" indent="1"/>
      <protection hidden="1"/>
    </xf>
    <xf numFmtId="0" fontId="16" fillId="0" borderId="16" xfId="0" applyFont="1" applyBorder="1" applyAlignment="1" applyProtection="1">
      <alignment horizontal="left" vertical="center" wrapText="1" indent="1"/>
      <protection hidden="1"/>
    </xf>
    <xf numFmtId="0" fontId="16" fillId="0" borderId="17" xfId="0" applyFont="1" applyBorder="1" applyAlignment="1" applyProtection="1">
      <alignment horizontal="left" vertical="center" wrapText="1" indent="1"/>
      <protection hidden="1"/>
    </xf>
    <xf numFmtId="0" fontId="16" fillId="0" borderId="18" xfId="0" applyFont="1" applyBorder="1" applyAlignment="1" applyProtection="1">
      <alignment horizontal="left" vertical="center" wrapText="1" indent="1"/>
      <protection hidden="1"/>
    </xf>
    <xf numFmtId="0" fontId="16" fillId="0" borderId="21" xfId="0" applyFont="1" applyBorder="1" applyAlignment="1" applyProtection="1">
      <alignment horizontal="left" wrapText="1"/>
      <protection hidden="1"/>
    </xf>
    <xf numFmtId="0" fontId="16" fillId="0" borderId="15" xfId="0" applyFont="1" applyBorder="1" applyAlignment="1" applyProtection="1">
      <alignment horizontal="left" vertical="center" wrapText="1" indent="1"/>
      <protection hidden="1"/>
    </xf>
    <xf numFmtId="0" fontId="16" fillId="0" borderId="0" xfId="0" applyFont="1" applyAlignment="1" applyProtection="1">
      <alignment horizontal="left" vertical="center" wrapText="1" indent="1"/>
      <protection hidden="1"/>
    </xf>
    <xf numFmtId="0" fontId="16" fillId="0" borderId="19" xfId="0" applyFont="1" applyBorder="1" applyAlignment="1" applyProtection="1">
      <alignment horizontal="left" vertical="center" wrapText="1" indent="1"/>
      <protection hidden="1"/>
    </xf>
    <xf numFmtId="0" fontId="16" fillId="0" borderId="20" xfId="0" applyFont="1" applyBorder="1" applyAlignment="1" applyProtection="1">
      <alignment horizontal="left" vertical="center" wrapText="1" indent="1"/>
      <protection hidden="1"/>
    </xf>
    <xf numFmtId="0" fontId="16" fillId="0" borderId="21" xfId="0" applyFont="1" applyBorder="1" applyAlignment="1" applyProtection="1">
      <alignment horizontal="left" vertical="center" wrapText="1" indent="1"/>
      <protection hidden="1"/>
    </xf>
    <xf numFmtId="0" fontId="16" fillId="0" borderId="22" xfId="0" applyFont="1" applyBorder="1" applyAlignment="1" applyProtection="1">
      <alignment horizontal="left" vertical="center" wrapText="1" indent="1"/>
      <protection hidden="1"/>
    </xf>
    <xf numFmtId="0" fontId="23" fillId="12" borderId="29" xfId="3"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22" fillId="0" borderId="0" xfId="0" applyFont="1" applyAlignment="1" applyProtection="1">
      <alignment horizontal="center" vertical="center"/>
      <protection hidden="1"/>
    </xf>
    <xf numFmtId="0" fontId="24" fillId="9" borderId="28" xfId="14" applyFont="1" applyBorder="1" applyAlignment="1">
      <alignment horizontal="center" vertical="center"/>
    </xf>
  </cellXfs>
  <cellStyles count="15">
    <cellStyle name="60% - Accent1" xfId="12" builtinId="32"/>
    <cellStyle name="60% - Accent5" xfId="13" builtinId="48"/>
    <cellStyle name="Header" xfId="14" xr:uid="{82B084A2-682E-4ADD-9265-A526F4832AD2}"/>
    <cellStyle name="Hyperlink" xfId="11" builtinId="8"/>
    <cellStyle name="N_Calc1" xfId="5" xr:uid="{7ACB12E4-5D68-49FC-AD96-918542B83AB0}"/>
    <cellStyle name="N_Calc2" xfId="6" xr:uid="{A8642DF7-8D34-4161-9D4E-D9C66B78BAD7}"/>
    <cellStyle name="N_CalcSum" xfId="7" xr:uid="{EB11EDE7-E4A3-43F2-B241-722D93FF900D}"/>
    <cellStyle name="N_CalcSum 2" xfId="10" xr:uid="{24C4FCF3-C0C7-4D78-AC11-A80EEFEACF69}"/>
    <cellStyle name="N_Dark_H3" xfId="8" xr:uid="{43118766-F5B6-49AC-B7E2-25E7A5971474}"/>
    <cellStyle name="N_Light_H3" xfId="3" xr:uid="{41FB7BD3-28E8-46AB-978C-3F21B84DC6DC}"/>
    <cellStyle name="N_Table0_Cell" xfId="9" xr:uid="{24BB2EFD-5FD0-445B-8188-F947C93A49A4}"/>
    <cellStyle name="N_Table0_Header" xfId="2" xr:uid="{80CAF683-D589-46EA-867A-6A3642D56269}"/>
    <cellStyle name="N_Table2_Cell" xfId="4" xr:uid="{0F848196-AA1A-4896-A6CC-70B38F636DF2}"/>
    <cellStyle name="Normal" xfId="0" builtinId="0"/>
    <cellStyle name="Normal 2" xfId="1" xr:uid="{65E63223-CC08-4F3C-AA99-25D3C7BEA26D}"/>
  </cellStyles>
  <dxfs count="21">
    <dxf>
      <fill>
        <patternFill>
          <bgColor theme="0" tint="-0.499984740745262"/>
        </patternFill>
      </fill>
      <border>
        <left style="hair">
          <color rgb="FFB9BBBD"/>
        </left>
        <right style="hair">
          <color rgb="FFB9BBBD"/>
        </right>
        <top style="hair">
          <color rgb="FFB9BBBD"/>
        </top>
        <bottom style="hair">
          <color rgb="FFB9BBBD"/>
        </bottom>
      </border>
    </dxf>
    <dxf>
      <fill>
        <patternFill>
          <bgColor theme="2"/>
        </patternFill>
      </fill>
      <border>
        <left style="hair">
          <color rgb="FFB9BBBD"/>
        </left>
        <right style="hair">
          <color rgb="FFB9BBBD"/>
        </right>
        <top style="hair">
          <color rgb="FFB9BBBD"/>
        </top>
        <bottom style="hair">
          <color rgb="FFB9BBBD"/>
        </bottom>
        <vertical/>
        <horizontal/>
      </border>
    </dxf>
    <dxf>
      <fill>
        <patternFill>
          <bgColor theme="0" tint="-0.499984740745262"/>
        </patternFill>
      </fill>
      <border>
        <left style="hair">
          <color rgb="FFB9BBBD"/>
        </left>
        <right style="hair">
          <color rgb="FFB9BBBD"/>
        </right>
        <top style="hair">
          <color rgb="FFB9BBBD"/>
        </top>
        <bottom style="hair">
          <color rgb="FFB9BBBD"/>
        </bottom>
        <vertical/>
        <horizontal/>
      </border>
    </dxf>
    <dxf>
      <fill>
        <patternFill>
          <bgColor theme="0" tint="-0.499984740745262"/>
        </patternFill>
      </fill>
      <border>
        <left style="hair">
          <color rgb="FFB9BBBD"/>
        </left>
        <right style="hair">
          <color rgb="FFB9BBBD"/>
        </right>
        <top style="hair">
          <color rgb="FFB9BBBD"/>
        </top>
        <bottom style="hair">
          <color rgb="FFB9BBBD"/>
        </bottom>
        <vertical/>
        <horizontal/>
      </border>
    </dxf>
    <dxf>
      <border>
        <left style="hair">
          <color rgb="FFB9BBBD"/>
        </left>
        <right style="hair">
          <color rgb="FFB9BBBD"/>
        </right>
        <top style="hair">
          <color rgb="FFB9BBBD"/>
        </top>
        <bottom style="hair">
          <color rgb="FFB9BBBD"/>
        </bottom>
        <vertical/>
        <horizontal/>
      </border>
    </dxf>
    <dxf>
      <border>
        <left style="hair">
          <color rgb="FFB9BBBD"/>
        </left>
        <right style="hair">
          <color rgb="FFB9BBBD"/>
        </right>
        <top style="hair">
          <color rgb="FFB9BBBD"/>
        </top>
        <bottom style="hair">
          <color rgb="FFB9BBBD"/>
        </bottom>
        <vertical/>
        <horizontal/>
      </border>
    </dxf>
    <dxf>
      <font>
        <color theme="0"/>
      </font>
      <fill>
        <patternFill>
          <bgColor theme="0" tint="-0.499984740745262"/>
        </patternFill>
      </fill>
      <border>
        <left style="hair">
          <color rgb="FFB9BBBD"/>
        </left>
        <right style="hair">
          <color rgb="FFB9BBBD"/>
        </right>
        <top style="hair">
          <color rgb="FFB9BBBD"/>
        </top>
        <bottom style="hair">
          <color rgb="FFB9BBBD"/>
        </bottom>
        <vertical/>
        <horizontal/>
      </border>
    </dxf>
    <dxf>
      <fill>
        <patternFill>
          <bgColor theme="8" tint="0.39994506668294322"/>
        </patternFill>
      </fill>
      <border>
        <left style="hair">
          <color rgb="FFB9BBBD"/>
        </left>
        <right style="hair">
          <color rgb="FFB9BBBD"/>
        </right>
        <top style="hair">
          <color rgb="FFB9BBBD"/>
        </top>
        <bottom style="hair">
          <color rgb="FFB9BBBD"/>
        </bottom>
        <vertical/>
        <horizontal/>
      </border>
    </dxf>
    <dxf>
      <fill>
        <patternFill>
          <bgColor theme="0" tint="-0.499984740745262"/>
        </patternFill>
      </fill>
      <border>
        <left style="hair">
          <color rgb="FFB9BBBD"/>
        </left>
        <right style="hair">
          <color rgb="FFB9BBBD"/>
        </right>
        <top style="hair">
          <color rgb="FFB9BBBD"/>
        </top>
        <bottom style="hair">
          <color rgb="FFB9BBBD"/>
        </bottom>
        <vertical/>
        <horizontal/>
      </border>
    </dxf>
    <dxf>
      <fill>
        <patternFill>
          <bgColor theme="0" tint="-0.499984740745262"/>
        </patternFill>
      </fill>
      <border>
        <left style="hair">
          <color rgb="FFB9BBBD"/>
        </left>
        <right style="hair">
          <color rgb="FFB9BBBD"/>
        </right>
        <top style="hair">
          <color rgb="FFB9BBBD"/>
        </top>
        <bottom style="hair">
          <color rgb="FFB9BBBD"/>
        </bottom>
        <vertical/>
        <horizontal/>
      </border>
    </dxf>
    <dxf>
      <fill>
        <patternFill>
          <bgColor theme="2"/>
        </patternFill>
      </fill>
      <border>
        <left style="hair">
          <color rgb="FFB9BBBD"/>
        </left>
        <right style="hair">
          <color rgb="FFB9BBBD"/>
        </right>
        <top style="hair">
          <color rgb="FFB9BBBD"/>
        </top>
        <bottom style="hair">
          <color rgb="FFB9BBBD"/>
        </bottom>
      </border>
    </dxf>
    <dxf>
      <fill>
        <patternFill>
          <bgColor theme="8" tint="0.39994506668294322"/>
        </patternFill>
      </fill>
      <border>
        <left style="hair">
          <color rgb="FFB9BBBD"/>
        </left>
        <right style="hair">
          <color rgb="FFB9BBBD"/>
        </right>
        <top style="hair">
          <color rgb="FFB9BBBD"/>
        </top>
        <bottom style="hair">
          <color rgb="FFB9BBBD"/>
        </bottom>
        <vertical/>
        <horizontal/>
      </border>
    </dxf>
    <dxf>
      <border>
        <left style="hair">
          <color rgb="FFB9BBBD"/>
        </left>
        <right style="hair">
          <color rgb="FFB9BBBD"/>
        </right>
        <top style="hair">
          <color rgb="FFB9BBBD"/>
        </top>
        <bottom style="hair">
          <color rgb="FFB9BBBD"/>
        </bottom>
        <vertical/>
        <horizontal/>
      </border>
    </dxf>
    <dxf>
      <font>
        <color theme="0"/>
      </font>
      <fill>
        <patternFill>
          <bgColor theme="0" tint="-0.499984740745262"/>
        </patternFill>
      </fill>
      <border>
        <left style="hair">
          <color rgb="FFB9BBBD"/>
        </left>
        <right style="hair">
          <color rgb="FFB9BBBD"/>
        </right>
        <top style="hair">
          <color rgb="FFB9BBBD"/>
        </top>
        <bottom style="hair">
          <color rgb="FFB9BBBD"/>
        </bottom>
        <vertical/>
        <horizontal/>
      </border>
    </dxf>
    <dxf>
      <fill>
        <patternFill patternType="solid">
          <fgColor rgb="FFEDFFC4"/>
          <bgColor theme="2"/>
        </patternFill>
      </fill>
      <border>
        <left style="hair">
          <color rgb="FFB9BBBD"/>
        </left>
        <right style="hair">
          <color rgb="FFB9BBBD"/>
        </right>
        <top style="hair">
          <color rgb="FFB9BBBD"/>
        </top>
        <bottom style="hair">
          <color rgb="FFB9BBBD"/>
        </bottom>
      </border>
    </dxf>
    <dxf>
      <fill>
        <patternFill>
          <bgColor theme="0" tint="-0.499984740745262"/>
        </patternFill>
      </fill>
      <border>
        <left style="hair">
          <color rgb="FFB9BBBD"/>
        </left>
        <right style="hair">
          <color rgb="FFB9BBBD"/>
        </right>
        <top style="hair">
          <color rgb="FFB9BBBD"/>
        </top>
        <bottom style="hair">
          <color rgb="FFB9BBBD"/>
        </bottom>
      </border>
    </dxf>
    <dxf>
      <fill>
        <patternFill>
          <fgColor rgb="FFEDFFC4"/>
          <bgColor theme="2"/>
        </patternFill>
      </fill>
      <border>
        <left style="hair">
          <color rgb="FFB9BBBD"/>
        </left>
        <right style="hair">
          <color rgb="FFB9BBBD"/>
        </right>
        <top style="hair">
          <color rgb="FFB9BBBD"/>
        </top>
        <bottom style="hair">
          <color rgb="FFB9BBBD"/>
        </bottom>
        <vertical/>
        <horizontal/>
      </border>
    </dxf>
    <dxf>
      <border>
        <left style="hair">
          <color rgb="FFB9BBBD"/>
        </left>
        <right style="hair">
          <color rgb="FFB9BBBD"/>
        </right>
        <top style="hair">
          <color rgb="FFB9BBBD"/>
        </top>
        <bottom style="hair">
          <color rgb="FFB9BBBD"/>
        </bottom>
        <vertical/>
        <horizontal/>
      </border>
    </dxf>
    <dxf>
      <fill>
        <patternFill>
          <bgColor theme="8" tint="0.39994506668294322"/>
        </patternFill>
      </fill>
      <border>
        <left style="hair">
          <color rgb="FFB9BBBD"/>
        </left>
        <right style="hair">
          <color rgb="FFB9BBBD"/>
        </right>
        <top style="hair">
          <color rgb="FFB9BBBD"/>
        </top>
        <bottom style="hair">
          <color rgb="FFB9BBBD"/>
        </bottom>
      </border>
    </dxf>
    <dxf>
      <fill>
        <patternFill>
          <fgColor rgb="FFEDFFC4"/>
          <bgColor theme="2"/>
        </patternFill>
      </fill>
      <border>
        <left style="hair">
          <color rgb="FFB9BBBD"/>
        </left>
        <right style="hair">
          <color rgb="FFB9BBBD"/>
        </right>
        <top style="hair">
          <color rgb="FFB9BBBD"/>
        </top>
        <bottom style="hair">
          <color rgb="FFB9BBBD"/>
        </bottom>
        <vertical/>
        <horizontal/>
      </border>
    </dxf>
    <dxf>
      <border>
        <left style="hair">
          <color rgb="FFB9BBBD"/>
        </left>
        <right style="hair">
          <color rgb="FFB9BBBD"/>
        </right>
        <top style="hair">
          <color rgb="FFB9BBBD"/>
        </top>
        <bottom style="hair">
          <color rgb="FFB9BBBD"/>
        </bottom>
        <vertical/>
        <horizontal/>
      </border>
    </dxf>
  </dxfs>
  <tableStyles count="0" defaultTableStyle="TableStyleMedium2" defaultPivotStyle="PivotStyleLight16"/>
  <colors>
    <mruColors>
      <color rgb="FFB9BBBD"/>
      <color rgb="FFEDFFC4"/>
      <color rgb="FFDDF2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0</xdr:row>
      <xdr:rowOff>63500</xdr:rowOff>
    </xdr:from>
    <xdr:to>
      <xdr:col>3</xdr:col>
      <xdr:colOff>1287991</xdr:colOff>
      <xdr:row>0</xdr:row>
      <xdr:rowOff>815197</xdr:rowOff>
    </xdr:to>
    <xdr:pic>
      <xdr:nvPicPr>
        <xdr:cNvPr id="2" name="Picture 1">
          <a:extLst>
            <a:ext uri="{FF2B5EF4-FFF2-40B4-BE49-F238E27FC236}">
              <a16:creationId xmlns:a16="http://schemas.microsoft.com/office/drawing/2014/main" id="{3A339AB9-83F9-4ABF-B890-D8F7D42DCCB2}"/>
            </a:ext>
          </a:extLst>
        </xdr:cNvPr>
        <xdr:cNvPicPr>
          <a:picLocks noChangeAspect="1"/>
        </xdr:cNvPicPr>
      </xdr:nvPicPr>
      <xdr:blipFill>
        <a:blip xmlns:r="http://schemas.openxmlformats.org/officeDocument/2006/relationships" r:embed="rId1"/>
        <a:stretch>
          <a:fillRect/>
        </a:stretch>
      </xdr:blipFill>
      <xdr:spPr>
        <a:xfrm>
          <a:off x="127000" y="63500"/>
          <a:ext cx="3155638" cy="7516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21167</xdr:colOff>
      <xdr:row>0</xdr:row>
      <xdr:rowOff>74084</xdr:rowOff>
    </xdr:from>
    <xdr:to>
      <xdr:col>1</xdr:col>
      <xdr:colOff>2166648</xdr:colOff>
      <xdr:row>0</xdr:row>
      <xdr:rowOff>835306</xdr:rowOff>
    </xdr:to>
    <xdr:pic>
      <xdr:nvPicPr>
        <xdr:cNvPr id="4" name="Picture 3">
          <a:extLst>
            <a:ext uri="{FF2B5EF4-FFF2-40B4-BE49-F238E27FC236}">
              <a16:creationId xmlns:a16="http://schemas.microsoft.com/office/drawing/2014/main" id="{D2D582D3-FF3D-F9D2-712D-2C97677A23B7}"/>
            </a:ext>
          </a:extLst>
        </xdr:cNvPr>
        <xdr:cNvPicPr>
          <a:picLocks noChangeAspect="1"/>
        </xdr:cNvPicPr>
      </xdr:nvPicPr>
      <xdr:blipFill>
        <a:blip xmlns:r="http://schemas.openxmlformats.org/officeDocument/2006/relationships" r:embed="rId1"/>
        <a:stretch>
          <a:fillRect/>
        </a:stretch>
      </xdr:blipFill>
      <xdr:spPr>
        <a:xfrm>
          <a:off x="21167" y="74084"/>
          <a:ext cx="3245908" cy="75487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VIDSSON, ALEC" id="{48299AAD-6369-4148-AE69-C5FFE824C2F2}" userId="S::alec_arvidsson@rge.com::0b6e4d8b-48b5-441c-9993-046811ed713b" providerId="AD"/>
</personList>
</file>

<file path=xl/theme/theme1.xml><?xml version="1.0" encoding="utf-8"?>
<a:theme xmlns:a="http://schemas.openxmlformats.org/drawingml/2006/main" name="Office Theme">
  <a:themeElements>
    <a:clrScheme name="Avangrid">
      <a:dk1>
        <a:srgbClr val="00402A"/>
      </a:dk1>
      <a:lt1>
        <a:srgbClr val="FFFFFF"/>
      </a:lt1>
      <a:dk2>
        <a:srgbClr val="00402A"/>
      </a:dk2>
      <a:lt2>
        <a:srgbClr val="DCEBE1"/>
      </a:lt2>
      <a:accent1>
        <a:srgbClr val="008C39"/>
      </a:accent1>
      <a:accent2>
        <a:srgbClr val="00A443"/>
      </a:accent2>
      <a:accent3>
        <a:srgbClr val="26BF64"/>
      </a:accent3>
      <a:accent4>
        <a:srgbClr val="5BD38C"/>
      </a:accent4>
      <a:accent5>
        <a:srgbClr val="0792E5"/>
      </a:accent5>
      <a:accent6>
        <a:srgbClr val="E3850D"/>
      </a:accent6>
      <a:hlink>
        <a:srgbClr val="008C39"/>
      </a:hlink>
      <a:folHlink>
        <a:srgbClr val="008C39"/>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2" dT="2025-08-12T19:10:44.94" personId="{48299AAD-6369-4148-AE69-C5FFE824C2F2}" id="{B09CECED-D296-4A62-86EF-CD92EB5955AF}">
    <text>This can be changed to change the header on the Instructions and Bid Information sheet.</text>
  </threadedComment>
  <threadedComment ref="B3" dT="2025-08-12T19:14:41.92" personId="{48299AAD-6369-4148-AE69-C5FFE824C2F2}" id="{E2947848-7603-4651-BACA-CF7D7E8B544D}">
    <text>The year associated with this date governs the first project year in the bid price section of the bid information tab</text>
  </threadedComment>
  <threadedComment ref="B5" dT="2025-08-12T19:12:34.32" personId="{48299AAD-6369-4148-AE69-C5FFE824C2F2}" id="{4F8571EC-1F83-4C91-8AC6-AA2F076A33A7}">
    <text>This number can be changed to alter the cells associated with capturing the bid price based on the time horizon of the applicable NPA project.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D752B-4F81-4571-8A75-3D86B4CC4A6D}">
  <dimension ref="A1:U57"/>
  <sheetViews>
    <sheetView showGridLines="0" zoomScale="85" zoomScaleNormal="85" workbookViewId="0">
      <selection activeCell="M25" sqref="M25"/>
    </sheetView>
  </sheetViews>
  <sheetFormatPr defaultRowHeight="15" x14ac:dyDescent="0.25"/>
  <cols>
    <col min="1" max="1" width="3.5703125" customWidth="1"/>
    <col min="2" max="2" width="4.5703125" customWidth="1"/>
    <col min="3" max="3" width="21.85546875" bestFit="1" customWidth="1"/>
    <col min="4" max="4" width="22.42578125" bestFit="1" customWidth="1"/>
    <col min="5" max="5" width="14.7109375" customWidth="1"/>
    <col min="6" max="6" width="11.85546875" customWidth="1"/>
    <col min="7" max="7" width="12.28515625" customWidth="1"/>
    <col min="8" max="8" width="11.7109375" customWidth="1"/>
    <col min="9" max="9" width="10.140625" customWidth="1"/>
    <col min="10" max="10" width="10" customWidth="1"/>
    <col min="12" max="12" width="10.85546875" customWidth="1"/>
    <col min="13" max="13" width="11.42578125" customWidth="1"/>
    <col min="14" max="14" width="11.85546875" customWidth="1"/>
    <col min="15" max="15" width="10.28515625" customWidth="1"/>
    <col min="16" max="16" width="33.5703125" customWidth="1"/>
    <col min="17" max="18" width="16.7109375" customWidth="1"/>
    <col min="19" max="19" width="14.5703125" customWidth="1"/>
    <col min="20" max="20" width="14.28515625" customWidth="1"/>
  </cols>
  <sheetData>
    <row r="1" spans="1:21" ht="68.25" customHeight="1" x14ac:dyDescent="0.25">
      <c r="A1" s="15"/>
      <c r="B1" s="15"/>
      <c r="C1" s="16"/>
      <c r="D1" s="16"/>
      <c r="E1" s="17" t="str">
        <f>_xlfn.CONCAT(Lists!B2, " NPA RFP - DEVELOPER INSTRUCTIONS")</f>
        <v>GOSHEN NPA RFP - DEVELOPER INSTRUCTIONS</v>
      </c>
      <c r="F1" s="17"/>
      <c r="G1" s="17"/>
      <c r="H1" s="17"/>
      <c r="I1" s="17"/>
      <c r="J1" s="17"/>
      <c r="K1" s="17"/>
      <c r="L1" s="17"/>
      <c r="M1" s="17"/>
      <c r="N1" s="16"/>
      <c r="O1" s="16"/>
      <c r="P1" s="16"/>
      <c r="Q1" s="16"/>
      <c r="R1" s="16"/>
      <c r="S1" s="16"/>
      <c r="T1" s="16"/>
    </row>
    <row r="2" spans="1:21" x14ac:dyDescent="0.25">
      <c r="A2" s="16"/>
      <c r="B2" s="16"/>
      <c r="C2" s="16"/>
      <c r="D2" s="16"/>
      <c r="E2" s="16"/>
      <c r="F2" s="16"/>
      <c r="G2" s="16"/>
      <c r="H2" s="16"/>
      <c r="I2" s="16"/>
      <c r="J2" s="16"/>
      <c r="K2" s="16"/>
      <c r="L2" s="16"/>
      <c r="M2" s="16"/>
      <c r="N2" s="16"/>
      <c r="O2" s="16"/>
      <c r="P2" s="16"/>
      <c r="Q2" s="16"/>
      <c r="R2" s="16"/>
      <c r="S2" s="16"/>
      <c r="T2" s="16"/>
    </row>
    <row r="3" spans="1:21" ht="19.5" thickBot="1" x14ac:dyDescent="0.35">
      <c r="A3" s="16"/>
      <c r="B3" s="18" t="s">
        <v>64</v>
      </c>
      <c r="C3" s="19"/>
      <c r="D3" s="19"/>
      <c r="E3" s="19"/>
      <c r="F3" s="19"/>
      <c r="G3" s="19"/>
      <c r="H3" s="19"/>
      <c r="I3" s="19"/>
      <c r="J3" s="19"/>
      <c r="K3" s="19"/>
      <c r="L3" s="19"/>
      <c r="M3" s="19"/>
      <c r="N3" s="19"/>
      <c r="O3" s="16"/>
      <c r="P3" s="20"/>
      <c r="Q3" s="16"/>
      <c r="R3" s="16"/>
      <c r="S3" s="16"/>
      <c r="T3" s="16"/>
    </row>
    <row r="4" spans="1:21" ht="6" customHeight="1" x14ac:dyDescent="0.25">
      <c r="A4" s="16"/>
      <c r="B4" s="16"/>
      <c r="C4" s="16"/>
      <c r="D4" s="16"/>
      <c r="E4" s="16"/>
      <c r="F4" s="16"/>
      <c r="G4" s="16"/>
      <c r="H4" s="16"/>
      <c r="I4" s="16"/>
      <c r="J4" s="16"/>
      <c r="K4" s="16"/>
      <c r="L4" s="16"/>
      <c r="M4" s="16"/>
      <c r="N4" s="16"/>
      <c r="O4" s="16"/>
      <c r="P4" s="20"/>
      <c r="Q4" s="16"/>
      <c r="R4" s="16"/>
      <c r="S4" s="16"/>
      <c r="T4" s="16"/>
    </row>
    <row r="5" spans="1:21" ht="13.5" customHeight="1" x14ac:dyDescent="0.25">
      <c r="A5" s="16"/>
      <c r="B5" s="8" t="s">
        <v>96</v>
      </c>
      <c r="C5" s="8"/>
      <c r="D5" s="8"/>
      <c r="E5" s="8"/>
      <c r="F5" s="8"/>
      <c r="G5" s="21"/>
      <c r="H5" s="21"/>
      <c r="I5" s="21"/>
      <c r="J5" s="21"/>
      <c r="K5" s="21"/>
      <c r="L5" s="21"/>
      <c r="M5" s="21"/>
      <c r="N5" s="21"/>
      <c r="O5" s="21"/>
      <c r="P5" s="21"/>
      <c r="Q5" s="21"/>
      <c r="R5" s="21"/>
      <c r="S5" s="21"/>
      <c r="T5" s="21"/>
      <c r="U5" s="2"/>
    </row>
    <row r="6" spans="1:21" ht="9" customHeight="1" x14ac:dyDescent="0.25">
      <c r="A6" s="16"/>
      <c r="B6" s="8"/>
      <c r="C6" s="8"/>
      <c r="D6" s="8"/>
      <c r="E6" s="8"/>
      <c r="F6" s="8"/>
      <c r="G6" s="21"/>
      <c r="H6" s="21"/>
      <c r="I6" s="21"/>
      <c r="J6" s="21"/>
      <c r="K6" s="21"/>
      <c r="L6" s="21"/>
      <c r="M6" s="21"/>
      <c r="N6" s="21"/>
      <c r="O6" s="21"/>
      <c r="P6" s="21"/>
      <c r="Q6" s="21"/>
      <c r="R6" s="21"/>
      <c r="S6" s="21"/>
      <c r="T6" s="21"/>
      <c r="U6" s="2"/>
    </row>
    <row r="7" spans="1:21" x14ac:dyDescent="0.25">
      <c r="A7" s="16"/>
      <c r="B7" s="8"/>
      <c r="C7" s="22" t="s">
        <v>65</v>
      </c>
      <c r="D7" s="8"/>
      <c r="E7" s="8" t="s">
        <v>68</v>
      </c>
      <c r="F7" s="8"/>
      <c r="G7" s="21"/>
      <c r="H7" s="21"/>
      <c r="I7" s="21"/>
      <c r="J7" s="21"/>
      <c r="K7" s="21"/>
      <c r="L7" s="21"/>
      <c r="M7" s="21"/>
      <c r="N7" s="23"/>
      <c r="O7" s="21"/>
      <c r="P7" s="21"/>
      <c r="Q7" s="21"/>
      <c r="R7" s="21"/>
      <c r="S7" s="21"/>
      <c r="T7" s="21"/>
      <c r="U7" s="2"/>
    </row>
    <row r="8" spans="1:21" ht="9.75" customHeight="1" x14ac:dyDescent="0.25">
      <c r="A8" s="16"/>
      <c r="B8" s="8"/>
      <c r="C8" s="8"/>
      <c r="D8" s="8"/>
      <c r="E8" s="8"/>
      <c r="F8" s="8"/>
      <c r="G8" s="21"/>
      <c r="H8" s="21"/>
      <c r="I8" s="21"/>
      <c r="J8" s="21"/>
      <c r="K8" s="21"/>
      <c r="L8" s="21"/>
      <c r="M8" s="21"/>
      <c r="N8" s="21"/>
      <c r="O8" s="21"/>
      <c r="P8" s="21"/>
      <c r="Q8" s="21"/>
      <c r="R8" s="21"/>
      <c r="S8" s="21"/>
      <c r="T8" s="21"/>
      <c r="U8" s="2"/>
    </row>
    <row r="9" spans="1:21" x14ac:dyDescent="0.25">
      <c r="A9" s="16"/>
      <c r="B9" s="8"/>
      <c r="C9" s="24" t="s">
        <v>66</v>
      </c>
      <c r="D9" s="8"/>
      <c r="E9" s="8" t="s">
        <v>69</v>
      </c>
      <c r="F9" s="8"/>
      <c r="G9" s="21"/>
      <c r="H9" s="21"/>
      <c r="I9" s="21"/>
      <c r="J9" s="21"/>
      <c r="K9" s="21"/>
      <c r="L9" s="21"/>
      <c r="M9" s="21"/>
      <c r="N9" s="21"/>
      <c r="O9" s="21"/>
      <c r="P9" s="21"/>
      <c r="Q9" s="21"/>
      <c r="R9" s="21"/>
      <c r="S9" s="21"/>
      <c r="T9" s="21"/>
      <c r="U9" s="2"/>
    </row>
    <row r="10" spans="1:21" ht="9.75" customHeight="1" x14ac:dyDescent="0.25">
      <c r="A10" s="16"/>
      <c r="B10" s="8"/>
      <c r="C10" s="8"/>
      <c r="D10" s="8"/>
      <c r="E10" s="8"/>
      <c r="F10" s="8"/>
      <c r="G10" s="21"/>
      <c r="H10" s="21"/>
      <c r="I10" s="21"/>
      <c r="J10" s="21"/>
      <c r="K10" s="21"/>
      <c r="L10" s="21"/>
      <c r="M10" s="21"/>
      <c r="N10" s="21"/>
      <c r="O10" s="21"/>
      <c r="P10" s="21"/>
      <c r="Q10" s="21"/>
      <c r="R10" s="21"/>
      <c r="S10" s="21"/>
      <c r="T10" s="21"/>
      <c r="U10" s="2"/>
    </row>
    <row r="11" spans="1:21" x14ac:dyDescent="0.25">
      <c r="A11" s="16"/>
      <c r="B11" s="8"/>
      <c r="C11" s="25" t="s">
        <v>71</v>
      </c>
      <c r="D11" s="8"/>
      <c r="E11" s="8" t="s">
        <v>98</v>
      </c>
      <c r="F11" s="8"/>
      <c r="G11" s="21"/>
      <c r="H11" s="21"/>
      <c r="I11" s="21"/>
      <c r="J11" s="21"/>
      <c r="K11" s="21"/>
      <c r="L11" s="21"/>
      <c r="M11" s="21"/>
      <c r="N11" s="21"/>
      <c r="O11" s="21"/>
      <c r="P11" s="21"/>
      <c r="Q11" s="21"/>
      <c r="R11" s="21"/>
      <c r="S11" s="21"/>
      <c r="T11" s="21"/>
      <c r="U11" s="2"/>
    </row>
    <row r="12" spans="1:21" ht="9.75" customHeight="1" x14ac:dyDescent="0.25">
      <c r="A12" s="16"/>
      <c r="B12" s="8"/>
      <c r="C12" s="8"/>
      <c r="D12" s="8"/>
      <c r="E12" s="8"/>
      <c r="F12" s="8"/>
      <c r="G12" s="21"/>
      <c r="H12" s="21"/>
      <c r="I12" s="21"/>
      <c r="J12" s="21"/>
      <c r="K12" s="21"/>
      <c r="L12" s="21"/>
      <c r="M12" s="21"/>
      <c r="N12" s="21"/>
      <c r="O12" s="21"/>
      <c r="P12" s="21"/>
      <c r="Q12" s="21"/>
      <c r="R12" s="21"/>
      <c r="S12" s="21"/>
      <c r="T12" s="21"/>
      <c r="U12" s="2"/>
    </row>
    <row r="13" spans="1:21" x14ac:dyDescent="0.25">
      <c r="A13" s="16"/>
      <c r="B13" s="8"/>
      <c r="C13" s="26" t="s">
        <v>67</v>
      </c>
      <c r="D13" s="8"/>
      <c r="E13" s="8" t="s">
        <v>70</v>
      </c>
      <c r="F13" s="8"/>
      <c r="G13" s="21"/>
      <c r="H13" s="21"/>
      <c r="I13" s="21"/>
      <c r="J13" s="21"/>
      <c r="K13" s="21"/>
      <c r="L13" s="21"/>
      <c r="M13" s="21"/>
      <c r="N13" s="21"/>
      <c r="O13" s="21"/>
      <c r="P13" s="21"/>
      <c r="Q13" s="21"/>
      <c r="R13" s="21"/>
      <c r="S13" s="21"/>
      <c r="T13" s="21"/>
      <c r="U13" s="2"/>
    </row>
    <row r="14" spans="1:21" x14ac:dyDescent="0.25">
      <c r="A14" s="16"/>
      <c r="B14" s="21"/>
      <c r="C14" s="21"/>
      <c r="D14" s="21"/>
      <c r="E14" s="21"/>
      <c r="F14" s="21"/>
      <c r="G14" s="21"/>
      <c r="H14" s="21"/>
      <c r="I14" s="21"/>
      <c r="J14" s="21"/>
      <c r="K14" s="21"/>
      <c r="L14" s="21"/>
      <c r="M14" s="21"/>
      <c r="N14" s="21"/>
      <c r="O14" s="21"/>
      <c r="P14" s="21"/>
      <c r="Q14" s="21"/>
      <c r="R14" s="21"/>
      <c r="S14" s="21"/>
      <c r="T14" s="21"/>
      <c r="U14" s="2"/>
    </row>
    <row r="15" spans="1:21" ht="19.5" thickBot="1" x14ac:dyDescent="0.35">
      <c r="A15" s="16"/>
      <c r="B15" s="18" t="s">
        <v>72</v>
      </c>
      <c r="C15" s="27"/>
      <c r="D15" s="27"/>
      <c r="E15" s="27"/>
      <c r="F15" s="27"/>
      <c r="G15" s="27"/>
      <c r="H15" s="27"/>
      <c r="I15" s="27"/>
      <c r="J15" s="27"/>
      <c r="K15" s="27"/>
      <c r="L15" s="27"/>
      <c r="M15" s="27"/>
      <c r="N15" s="27"/>
      <c r="O15" s="21"/>
      <c r="P15" s="21"/>
      <c r="Q15" s="21"/>
      <c r="R15" s="21"/>
      <c r="S15" s="21"/>
      <c r="T15" s="21"/>
      <c r="U15" s="2"/>
    </row>
    <row r="16" spans="1:21" x14ac:dyDescent="0.25">
      <c r="A16" s="16"/>
      <c r="B16" s="21"/>
      <c r="C16" s="21"/>
      <c r="D16" s="21"/>
      <c r="E16" s="21"/>
      <c r="F16" s="21"/>
      <c r="G16" s="21"/>
      <c r="H16" s="21"/>
      <c r="I16" s="21"/>
      <c r="J16" s="21"/>
      <c r="K16" s="21"/>
      <c r="L16" s="21"/>
      <c r="M16" s="21"/>
      <c r="N16" s="21"/>
      <c r="O16" s="21"/>
      <c r="P16" s="21"/>
      <c r="Q16" s="21"/>
      <c r="R16" s="21"/>
      <c r="S16" s="21"/>
      <c r="T16" s="21"/>
      <c r="U16" s="2"/>
    </row>
    <row r="17" spans="1:21" ht="15.75" thickBot="1" x14ac:dyDescent="0.3">
      <c r="A17" s="16"/>
      <c r="B17" s="21"/>
      <c r="C17" s="28" t="s">
        <v>19</v>
      </c>
      <c r="D17" s="21"/>
      <c r="E17" s="21"/>
      <c r="F17" s="21"/>
      <c r="G17" s="21"/>
      <c r="H17" s="21"/>
      <c r="I17" s="21"/>
      <c r="J17" s="8" t="s">
        <v>78</v>
      </c>
      <c r="K17" s="21"/>
      <c r="L17" s="21"/>
      <c r="M17" s="21"/>
      <c r="N17" s="21"/>
      <c r="O17" s="21"/>
      <c r="P17" s="21"/>
      <c r="Q17" s="21"/>
      <c r="R17" s="21"/>
      <c r="S17" s="21"/>
      <c r="T17" s="21"/>
      <c r="U17" s="2"/>
    </row>
    <row r="18" spans="1:21" x14ac:dyDescent="0.25">
      <c r="A18" s="16"/>
      <c r="B18" s="21"/>
      <c r="C18" s="8" t="s">
        <v>99</v>
      </c>
      <c r="D18" s="21"/>
      <c r="E18" s="21"/>
      <c r="F18" s="21"/>
      <c r="G18" s="21"/>
      <c r="H18" s="21"/>
      <c r="I18" s="29"/>
      <c r="J18" s="30" t="str">
        <f>HYPERLINK("#'Bid Information'!C3:C14", "C3-C14")</f>
        <v>C3-C14</v>
      </c>
      <c r="K18" s="21"/>
      <c r="L18" s="21"/>
      <c r="M18" s="21"/>
      <c r="N18" s="21"/>
      <c r="O18" s="21"/>
      <c r="P18" s="21"/>
      <c r="Q18" s="21"/>
      <c r="R18" s="21"/>
      <c r="S18" s="21"/>
      <c r="T18" s="21"/>
      <c r="U18" s="2"/>
    </row>
    <row r="19" spans="1:21" x14ac:dyDescent="0.25">
      <c r="A19" s="16"/>
      <c r="B19" s="21"/>
      <c r="C19" s="21"/>
      <c r="D19" s="21"/>
      <c r="E19" s="21"/>
      <c r="F19" s="21"/>
      <c r="G19" s="21"/>
      <c r="H19" s="21"/>
      <c r="I19" s="21"/>
      <c r="J19" s="31"/>
      <c r="K19" s="21"/>
      <c r="L19" s="21"/>
      <c r="M19" s="21"/>
      <c r="N19" s="21"/>
      <c r="O19" s="21"/>
      <c r="P19" s="21"/>
      <c r="Q19" s="21"/>
      <c r="R19" s="21"/>
      <c r="S19" s="21"/>
      <c r="T19" s="21"/>
      <c r="U19" s="2"/>
    </row>
    <row r="20" spans="1:21" ht="15.75" thickBot="1" x14ac:dyDescent="0.3">
      <c r="A20" s="16"/>
      <c r="B20" s="21"/>
      <c r="C20" s="28" t="s">
        <v>16</v>
      </c>
      <c r="D20" s="21"/>
      <c r="E20" s="21"/>
      <c r="F20" s="21"/>
      <c r="G20" s="21"/>
      <c r="H20" s="21"/>
      <c r="I20" s="21"/>
      <c r="J20" s="32"/>
      <c r="K20" s="21"/>
      <c r="L20" s="21"/>
      <c r="M20" s="21"/>
      <c r="N20" s="21"/>
      <c r="O20" s="21"/>
      <c r="P20" s="21"/>
      <c r="Q20" s="21"/>
      <c r="R20" s="21"/>
      <c r="S20" s="21"/>
      <c r="T20" s="21"/>
      <c r="U20" s="2"/>
    </row>
    <row r="21" spans="1:21" x14ac:dyDescent="0.25">
      <c r="A21" s="16"/>
      <c r="B21" s="21"/>
      <c r="C21" s="8" t="s">
        <v>100</v>
      </c>
      <c r="D21" s="21"/>
      <c r="E21" s="21"/>
      <c r="F21" s="21"/>
      <c r="G21" s="21"/>
      <c r="H21" s="21"/>
      <c r="I21" s="21"/>
      <c r="J21" s="33" t="str">
        <f>HYPERLINK("#'Bid Information'!C19:M19", "C19-M19")</f>
        <v>C19-M19</v>
      </c>
      <c r="K21" s="34"/>
      <c r="L21" s="21"/>
      <c r="M21" s="21"/>
      <c r="N21" s="21"/>
      <c r="O21" s="21"/>
      <c r="P21" s="21"/>
      <c r="Q21" s="21"/>
      <c r="R21" s="21"/>
      <c r="S21" s="21"/>
      <c r="T21" s="21"/>
      <c r="U21" s="2"/>
    </row>
    <row r="22" spans="1:21" x14ac:dyDescent="0.25">
      <c r="A22" s="16"/>
      <c r="B22" s="21"/>
      <c r="C22" s="21"/>
      <c r="D22" s="21"/>
      <c r="E22" s="21"/>
      <c r="F22" s="21"/>
      <c r="G22" s="21"/>
      <c r="H22" s="21"/>
      <c r="I22" s="21"/>
      <c r="J22" s="31"/>
      <c r="K22" s="21"/>
      <c r="L22" s="21"/>
      <c r="M22" s="21"/>
      <c r="N22" s="21"/>
      <c r="O22" s="21"/>
      <c r="P22" s="21"/>
      <c r="Q22" s="21"/>
      <c r="R22" s="21"/>
      <c r="S22" s="21"/>
      <c r="T22" s="21"/>
      <c r="U22" s="2"/>
    </row>
    <row r="23" spans="1:21" ht="15.75" thickBot="1" x14ac:dyDescent="0.3">
      <c r="A23" s="16"/>
      <c r="B23" s="21"/>
      <c r="C23" s="28" t="s">
        <v>20</v>
      </c>
      <c r="D23" s="21"/>
      <c r="E23" s="21"/>
      <c r="F23" s="21"/>
      <c r="G23" s="21"/>
      <c r="H23" s="21"/>
      <c r="I23" s="21"/>
      <c r="J23" s="31"/>
      <c r="K23" s="21"/>
      <c r="L23" s="21"/>
      <c r="M23" s="21"/>
      <c r="N23" s="21"/>
      <c r="O23" s="21"/>
      <c r="P23" s="21"/>
      <c r="Q23" s="21"/>
      <c r="R23" s="21"/>
      <c r="S23" s="21"/>
      <c r="T23" s="21"/>
      <c r="U23" s="2"/>
    </row>
    <row r="24" spans="1:21" ht="27" customHeight="1" x14ac:dyDescent="0.25">
      <c r="A24" s="16"/>
      <c r="B24" s="21"/>
      <c r="C24" s="99" t="s">
        <v>95</v>
      </c>
      <c r="D24" s="99"/>
      <c r="E24" s="99"/>
      <c r="F24" s="99"/>
      <c r="G24" s="99"/>
      <c r="H24" s="99"/>
      <c r="I24" s="99"/>
      <c r="J24" s="31"/>
      <c r="K24" s="21"/>
      <c r="L24" s="21"/>
      <c r="M24" s="21"/>
      <c r="N24" s="21"/>
      <c r="O24" s="21"/>
      <c r="P24" s="21"/>
      <c r="Q24" s="21"/>
      <c r="R24" s="21"/>
      <c r="S24" s="21"/>
      <c r="T24" s="21"/>
      <c r="U24" s="2"/>
    </row>
    <row r="25" spans="1:21" ht="57" customHeight="1" x14ac:dyDescent="0.25">
      <c r="A25" s="16"/>
      <c r="B25" s="21"/>
      <c r="C25" s="93" t="s">
        <v>106</v>
      </c>
      <c r="D25" s="94"/>
      <c r="E25" s="94"/>
      <c r="F25" s="94"/>
      <c r="G25" s="94"/>
      <c r="H25" s="94"/>
      <c r="I25" s="95"/>
      <c r="J25" s="35" t="str">
        <f>HYPERLINK("#'Bid Information'!B24:B74", "B24-B74")</f>
        <v>B24-B74</v>
      </c>
      <c r="K25" s="21"/>
      <c r="L25" s="21"/>
      <c r="M25" s="21"/>
      <c r="N25" s="21"/>
      <c r="O25" s="21"/>
      <c r="P25" s="21"/>
      <c r="Q25" s="21"/>
      <c r="R25" s="21"/>
      <c r="S25" s="21"/>
      <c r="T25" s="21"/>
      <c r="U25" s="2"/>
    </row>
    <row r="26" spans="1:21" ht="80.25" customHeight="1" x14ac:dyDescent="0.25">
      <c r="A26" s="16"/>
      <c r="B26" s="21"/>
      <c r="C26" s="93" t="s">
        <v>107</v>
      </c>
      <c r="D26" s="94"/>
      <c r="E26" s="94"/>
      <c r="F26" s="94"/>
      <c r="G26" s="94"/>
      <c r="H26" s="94"/>
      <c r="I26" s="95"/>
      <c r="J26" s="36" t="str">
        <f>HYPERLINK("#'Bid Information'!C24:F74", "C24-F74")</f>
        <v>C24-F74</v>
      </c>
      <c r="K26" s="21"/>
      <c r="L26" s="21"/>
      <c r="M26" s="21"/>
      <c r="N26" s="21"/>
      <c r="O26" s="21"/>
      <c r="P26" s="21"/>
      <c r="Q26" s="21"/>
      <c r="R26" s="21"/>
      <c r="S26" s="21"/>
      <c r="T26" s="21"/>
      <c r="U26" s="2"/>
    </row>
    <row r="27" spans="1:21" ht="28.5" customHeight="1" x14ac:dyDescent="0.25">
      <c r="A27" s="16"/>
      <c r="B27" s="21"/>
      <c r="C27" s="93" t="s">
        <v>108</v>
      </c>
      <c r="D27" s="94"/>
      <c r="E27" s="94"/>
      <c r="F27" s="94"/>
      <c r="G27" s="94"/>
      <c r="H27" s="94"/>
      <c r="I27" s="95"/>
      <c r="J27" s="37" t="str">
        <f>HYPERLINK("#'Bid Information'!G24:G74", "G24-G74")</f>
        <v>G24-G74</v>
      </c>
      <c r="K27" s="21"/>
      <c r="L27" s="21"/>
      <c r="M27" s="21"/>
      <c r="N27" s="21"/>
      <c r="O27" s="21"/>
      <c r="P27" s="21"/>
      <c r="Q27" s="21"/>
      <c r="R27" s="21"/>
      <c r="S27" s="21"/>
      <c r="T27" s="21"/>
      <c r="U27" s="2"/>
    </row>
    <row r="28" spans="1:21" ht="53.25" customHeight="1" x14ac:dyDescent="0.25">
      <c r="A28" s="16"/>
      <c r="B28" s="21"/>
      <c r="C28" s="93" t="s">
        <v>101</v>
      </c>
      <c r="D28" s="94"/>
      <c r="E28" s="94"/>
      <c r="F28" s="94"/>
      <c r="G28" s="94"/>
      <c r="H28" s="94"/>
      <c r="I28" s="95"/>
      <c r="J28" s="30" t="str">
        <f>HYPERLINK("#'Bid Information'!H24:H74", "H24-H74")</f>
        <v>H24-H74</v>
      </c>
      <c r="K28" s="21"/>
      <c r="L28" s="21"/>
      <c r="M28" s="21"/>
      <c r="N28" s="21"/>
      <c r="O28" s="21"/>
      <c r="P28" s="21"/>
      <c r="Q28" s="21"/>
      <c r="R28" s="21"/>
      <c r="S28" s="21"/>
      <c r="T28" s="21"/>
      <c r="U28" s="2"/>
    </row>
    <row r="29" spans="1:21" ht="13.5" customHeight="1" x14ac:dyDescent="0.25">
      <c r="A29" s="16"/>
      <c r="B29" s="21"/>
      <c r="C29" s="103" t="s">
        <v>102</v>
      </c>
      <c r="D29" s="104"/>
      <c r="E29" s="104"/>
      <c r="F29" s="104"/>
      <c r="G29" s="104"/>
      <c r="H29" s="104"/>
      <c r="I29" s="105"/>
      <c r="J29" s="30" t="str">
        <f>HYPERLINK("#'Bid Information'!I24:I74", "I24-I74")</f>
        <v>I24-I74</v>
      </c>
      <c r="K29" s="21"/>
      <c r="L29" s="21"/>
      <c r="M29" s="21"/>
      <c r="N29" s="21"/>
      <c r="O29" s="21"/>
      <c r="P29" s="21"/>
      <c r="Q29" s="21"/>
      <c r="R29" s="21"/>
      <c r="S29" s="21"/>
      <c r="T29" s="21"/>
      <c r="U29" s="2"/>
    </row>
    <row r="30" spans="1:21" ht="27.75" customHeight="1" x14ac:dyDescent="0.25">
      <c r="A30" s="16"/>
      <c r="B30" s="21"/>
      <c r="C30" s="93" t="s">
        <v>103</v>
      </c>
      <c r="D30" s="94"/>
      <c r="E30" s="94"/>
      <c r="F30" s="94"/>
      <c r="G30" s="94"/>
      <c r="H30" s="94"/>
      <c r="I30" s="95"/>
      <c r="J30" s="30" t="str">
        <f>HYPERLINK("#'Bid Information'!J24:J74", "J24-J74")</f>
        <v>J24-J74</v>
      </c>
      <c r="K30" s="21"/>
      <c r="L30" s="21"/>
      <c r="M30" s="21"/>
      <c r="N30" s="21"/>
      <c r="O30" s="21"/>
      <c r="P30" s="21"/>
      <c r="Q30" s="21"/>
      <c r="R30" s="21"/>
      <c r="S30" s="21"/>
      <c r="T30" s="21"/>
      <c r="U30" s="2"/>
    </row>
    <row r="31" spans="1:21" ht="42.75" customHeight="1" x14ac:dyDescent="0.25">
      <c r="A31" s="16"/>
      <c r="B31" s="21"/>
      <c r="C31" s="100" t="s">
        <v>109</v>
      </c>
      <c r="D31" s="101"/>
      <c r="E31" s="101"/>
      <c r="F31" s="101"/>
      <c r="G31" s="101"/>
      <c r="H31" s="101"/>
      <c r="I31" s="102"/>
      <c r="J31" s="30" t="str">
        <f>HYPERLINK("#'Bid Information'!K24:K74", "K24-K74")</f>
        <v>K24-K74</v>
      </c>
      <c r="K31" s="21"/>
      <c r="L31" s="21"/>
      <c r="M31" s="21"/>
      <c r="N31" s="21"/>
      <c r="O31" s="21"/>
      <c r="P31" s="21"/>
      <c r="Q31" s="21"/>
      <c r="R31" s="21"/>
      <c r="S31" s="21"/>
      <c r="T31" s="21"/>
      <c r="U31" s="2"/>
    </row>
    <row r="32" spans="1:21" ht="28.5" customHeight="1" x14ac:dyDescent="0.25">
      <c r="A32" s="16"/>
      <c r="B32" s="21"/>
      <c r="C32" s="93" t="s">
        <v>113</v>
      </c>
      <c r="D32" s="94"/>
      <c r="E32" s="94"/>
      <c r="F32" s="94"/>
      <c r="G32" s="94"/>
      <c r="H32" s="94"/>
      <c r="I32" s="95"/>
      <c r="J32" s="30" t="str">
        <f>HYPERLINK("#'Bid Information'!L24:L74", "L24-L74")</f>
        <v>L24-L74</v>
      </c>
      <c r="K32" s="21"/>
      <c r="L32" s="21"/>
      <c r="M32" s="21"/>
      <c r="N32" s="21"/>
      <c r="O32" s="21"/>
      <c r="P32" s="21"/>
      <c r="Q32" s="21"/>
      <c r="R32" s="21"/>
      <c r="S32" s="21"/>
      <c r="T32" s="21"/>
      <c r="U32" s="2"/>
    </row>
    <row r="33" spans="1:21" ht="26.25" customHeight="1" x14ac:dyDescent="0.25">
      <c r="A33" s="16"/>
      <c r="B33" s="21"/>
      <c r="C33" s="93" t="s">
        <v>110</v>
      </c>
      <c r="D33" s="94"/>
      <c r="E33" s="94"/>
      <c r="F33" s="94"/>
      <c r="G33" s="94"/>
      <c r="H33" s="94"/>
      <c r="I33" s="95"/>
      <c r="J33" s="30" t="str">
        <f>HYPERLINK("#'Bid Information'!M24:M74", "M24-M74")</f>
        <v>M24-M74</v>
      </c>
      <c r="K33" s="21"/>
      <c r="L33" s="21"/>
      <c r="M33" s="21"/>
      <c r="N33" s="21"/>
      <c r="O33" s="21"/>
      <c r="P33" s="21"/>
      <c r="Q33" s="21"/>
      <c r="R33" s="21"/>
      <c r="S33" s="21"/>
      <c r="T33" s="21"/>
      <c r="U33" s="2"/>
    </row>
    <row r="34" spans="1:21" ht="27" customHeight="1" x14ac:dyDescent="0.25">
      <c r="A34" s="16"/>
      <c r="B34" s="21"/>
      <c r="C34" s="100" t="s">
        <v>111</v>
      </c>
      <c r="D34" s="101"/>
      <c r="E34" s="101"/>
      <c r="F34" s="101"/>
      <c r="G34" s="101"/>
      <c r="H34" s="101"/>
      <c r="I34" s="102"/>
      <c r="J34" s="36" t="str">
        <f>HYPERLINK("#'Bid Information'!N24:N74", "N24-N74")</f>
        <v>N24-N74</v>
      </c>
      <c r="K34" s="21"/>
      <c r="L34" s="21"/>
      <c r="M34" s="21"/>
      <c r="N34" s="21"/>
      <c r="O34" s="21"/>
      <c r="P34" s="21"/>
      <c r="Q34" s="21"/>
      <c r="R34" s="21"/>
      <c r="S34" s="21"/>
      <c r="T34" s="21"/>
      <c r="U34" s="2"/>
    </row>
    <row r="35" spans="1:21" ht="42.75" customHeight="1" x14ac:dyDescent="0.25">
      <c r="A35" s="16"/>
      <c r="B35" s="21"/>
      <c r="C35" s="96" t="s">
        <v>104</v>
      </c>
      <c r="D35" s="97"/>
      <c r="E35" s="97"/>
      <c r="F35" s="97"/>
      <c r="G35" s="97"/>
      <c r="H35" s="97"/>
      <c r="I35" s="98"/>
      <c r="J35" s="30" t="str">
        <f>HYPERLINK("#'Bid Information'!O24:Q74", "O24-Q74")</f>
        <v>O24-Q74</v>
      </c>
      <c r="K35" s="34"/>
      <c r="L35" s="21"/>
      <c r="M35" s="21"/>
      <c r="N35" s="21"/>
      <c r="O35" s="21"/>
      <c r="P35" s="21"/>
      <c r="Q35" s="21"/>
      <c r="R35" s="21"/>
      <c r="S35" s="21"/>
      <c r="T35" s="21"/>
      <c r="U35" s="2"/>
    </row>
    <row r="36" spans="1:21" ht="27" customHeight="1" x14ac:dyDescent="0.25">
      <c r="A36" s="16"/>
      <c r="B36" s="21"/>
      <c r="C36" s="93" t="s">
        <v>112</v>
      </c>
      <c r="D36" s="94"/>
      <c r="E36" s="94"/>
      <c r="F36" s="94"/>
      <c r="G36" s="94"/>
      <c r="H36" s="94"/>
      <c r="I36" s="95"/>
      <c r="J36" s="38" t="str">
        <f>HYPERLINK("#'Bid Information'!R24:S74", "R24-S74")</f>
        <v>R24-S74</v>
      </c>
      <c r="K36" s="21"/>
      <c r="L36" s="21"/>
      <c r="M36" s="21"/>
      <c r="N36" s="21"/>
      <c r="O36" s="21"/>
      <c r="P36" s="21"/>
      <c r="Q36" s="21"/>
      <c r="R36" s="21"/>
      <c r="S36" s="21"/>
      <c r="T36" s="21"/>
      <c r="U36" s="2"/>
    </row>
    <row r="37" spans="1:21" x14ac:dyDescent="0.25">
      <c r="A37" s="16"/>
      <c r="B37" s="21"/>
      <c r="C37" s="21"/>
      <c r="D37" s="21"/>
      <c r="E37" s="21"/>
      <c r="F37" s="21"/>
      <c r="G37" s="21"/>
      <c r="H37" s="21"/>
      <c r="I37" s="21"/>
      <c r="J37" s="39"/>
      <c r="K37" s="21"/>
      <c r="L37" s="21"/>
      <c r="M37" s="21"/>
      <c r="N37" s="21"/>
      <c r="O37" s="21"/>
      <c r="P37" s="21"/>
      <c r="Q37" s="21"/>
      <c r="R37" s="21"/>
      <c r="S37" s="21"/>
      <c r="T37" s="21"/>
      <c r="U37" s="2"/>
    </row>
    <row r="38" spans="1:21" x14ac:dyDescent="0.25">
      <c r="A38" s="16"/>
      <c r="B38" s="21"/>
      <c r="C38" s="21"/>
      <c r="D38" s="21"/>
      <c r="E38" s="21"/>
      <c r="F38" s="21"/>
      <c r="G38" s="21"/>
      <c r="H38" s="21"/>
      <c r="I38" s="21"/>
      <c r="J38" s="21"/>
      <c r="K38" s="21"/>
      <c r="L38" s="21"/>
      <c r="M38" s="21"/>
      <c r="N38" s="21"/>
      <c r="O38" s="21"/>
      <c r="P38" s="21"/>
      <c r="Q38" s="21"/>
      <c r="R38" s="21"/>
      <c r="S38" s="21"/>
      <c r="T38" s="21"/>
      <c r="U38" s="2"/>
    </row>
    <row r="39" spans="1:21" ht="19.5" thickBot="1" x14ac:dyDescent="0.35">
      <c r="A39" s="16"/>
      <c r="B39" s="18" t="s">
        <v>80</v>
      </c>
      <c r="C39" s="19"/>
      <c r="D39" s="19"/>
      <c r="E39" s="19"/>
      <c r="F39" s="19"/>
      <c r="G39" s="19"/>
      <c r="H39" s="19"/>
      <c r="I39" s="19"/>
      <c r="J39" s="19"/>
      <c r="K39" s="19"/>
      <c r="L39" s="19"/>
      <c r="M39" s="19"/>
      <c r="N39" s="19"/>
      <c r="O39" s="21"/>
      <c r="P39" s="21"/>
      <c r="Q39" s="21"/>
      <c r="R39" s="21"/>
      <c r="S39" s="21"/>
      <c r="T39" s="21"/>
      <c r="U39" s="2"/>
    </row>
    <row r="40" spans="1:21" x14ac:dyDescent="0.25">
      <c r="A40" s="16"/>
      <c r="B40" s="21"/>
      <c r="C40" s="21"/>
      <c r="D40" s="21"/>
      <c r="E40" s="21"/>
      <c r="F40" s="21"/>
      <c r="G40" s="21"/>
      <c r="H40" s="21"/>
      <c r="I40" s="21"/>
      <c r="J40" s="21"/>
      <c r="K40" s="21"/>
      <c r="L40" s="21"/>
      <c r="M40" s="21"/>
      <c r="N40" s="21"/>
      <c r="O40" s="21"/>
      <c r="P40" s="21"/>
      <c r="Q40" s="21"/>
      <c r="R40" s="21"/>
      <c r="S40" s="21"/>
      <c r="T40" s="21"/>
      <c r="U40" s="2"/>
    </row>
    <row r="41" spans="1:21" ht="15.75" thickBot="1" x14ac:dyDescent="0.3">
      <c r="A41" s="16"/>
      <c r="B41" s="21"/>
      <c r="C41" s="28" t="s">
        <v>16</v>
      </c>
      <c r="D41" s="21"/>
      <c r="E41" s="21"/>
      <c r="F41" s="21"/>
      <c r="G41" s="21"/>
      <c r="H41" s="21"/>
      <c r="I41" s="21"/>
      <c r="J41" s="21"/>
      <c r="K41" s="21"/>
      <c r="L41" s="21"/>
      <c r="M41" s="21"/>
      <c r="N41" s="21"/>
      <c r="O41" s="21"/>
      <c r="P41" s="21"/>
      <c r="Q41" s="21"/>
      <c r="R41" s="21"/>
      <c r="S41" s="21"/>
      <c r="T41" s="21"/>
      <c r="U41" s="2"/>
    </row>
    <row r="42" spans="1:21" x14ac:dyDescent="0.25">
      <c r="A42" s="16"/>
      <c r="B42" s="21"/>
      <c r="C42" s="40" t="s">
        <v>55</v>
      </c>
      <c r="D42" s="41" cm="1">
        <f t="array" ref="D42:N42">_xlfn.SEQUENCE(1,11,0)</f>
        <v>0</v>
      </c>
      <c r="E42" s="42">
        <v>1</v>
      </c>
      <c r="F42" s="42">
        <v>2</v>
      </c>
      <c r="G42" s="42">
        <v>3</v>
      </c>
      <c r="H42" s="42">
        <v>4</v>
      </c>
      <c r="I42" s="42">
        <v>5</v>
      </c>
      <c r="J42" s="42">
        <v>6</v>
      </c>
      <c r="K42" s="42">
        <v>7</v>
      </c>
      <c r="L42" s="42">
        <v>8</v>
      </c>
      <c r="M42" s="42">
        <v>9</v>
      </c>
      <c r="N42" s="21">
        <v>10</v>
      </c>
      <c r="O42" s="21"/>
      <c r="P42" s="21"/>
      <c r="Q42" s="21"/>
      <c r="R42" s="21"/>
      <c r="S42" s="21"/>
      <c r="T42" s="21"/>
      <c r="U42" s="2"/>
    </row>
    <row r="43" spans="1:21" x14ac:dyDescent="0.25">
      <c r="A43" s="16"/>
      <c r="B43" s="21"/>
      <c r="C43" s="40" t="s">
        <v>54</v>
      </c>
      <c r="D43" s="42" cm="1">
        <f t="array" ref="D43:N43">_xlfn.SEQUENCE(1,11,YEAR(Lists!$B$3))</f>
        <v>2026</v>
      </c>
      <c r="E43" s="42">
        <v>2027</v>
      </c>
      <c r="F43" s="42">
        <v>2028</v>
      </c>
      <c r="G43" s="42">
        <v>2029</v>
      </c>
      <c r="H43" s="42">
        <v>2030</v>
      </c>
      <c r="I43" s="42">
        <v>2031</v>
      </c>
      <c r="J43" s="42">
        <v>2032</v>
      </c>
      <c r="K43" s="42">
        <v>2033</v>
      </c>
      <c r="L43" s="42">
        <v>2034</v>
      </c>
      <c r="M43" s="42">
        <v>2035</v>
      </c>
      <c r="N43" s="21">
        <v>2036</v>
      </c>
      <c r="O43" s="21"/>
      <c r="P43" s="21"/>
      <c r="Q43" s="21"/>
      <c r="R43" s="21"/>
      <c r="S43" s="21"/>
      <c r="T43" s="21"/>
      <c r="U43" s="2"/>
    </row>
    <row r="44" spans="1:21" x14ac:dyDescent="0.25">
      <c r="A44" s="16"/>
      <c r="B44" s="21"/>
      <c r="C44" s="40" t="s">
        <v>24</v>
      </c>
      <c r="D44" s="43">
        <f>100*(1.02)^(D43-YEAR(Lists!$B$3))</f>
        <v>100</v>
      </c>
      <c r="E44" s="43">
        <f>100*(1.02)^(E43-YEAR(Lists!$B$3))</f>
        <v>102</v>
      </c>
      <c r="F44" s="43">
        <f>100*(1.02)^(F43-YEAR(Lists!$B$3))</f>
        <v>104.03999999999999</v>
      </c>
      <c r="G44" s="43">
        <f>100*(1.02)^(G43-YEAR(Lists!$B$3))</f>
        <v>106.12079999999999</v>
      </c>
      <c r="H44" s="43">
        <f>100*(1.02)^(H43-YEAR(Lists!$B$3))</f>
        <v>108.243216</v>
      </c>
      <c r="I44" s="43">
        <f>100*(1.02)^(I43-YEAR(Lists!$B$3))</f>
        <v>110.40808032</v>
      </c>
      <c r="J44" s="43">
        <f>100*(1.02)^(J43-YEAR(Lists!$B$3))</f>
        <v>112.61624192640001</v>
      </c>
      <c r="K44" s="43">
        <f>100*(1.02)^(K43-YEAR(Lists!$B$3))</f>
        <v>114.86856676492798</v>
      </c>
      <c r="L44" s="43">
        <f>100*(1.02)^(L43-YEAR(Lists!$B$3))</f>
        <v>117.16593810022655</v>
      </c>
      <c r="M44" s="43">
        <f>100*(1.02)^(M43-YEAR(Lists!$B$3))</f>
        <v>119.50925686223108</v>
      </c>
      <c r="N44" s="43">
        <f>100*(1.02)^(N43-YEAR(Lists!$B$3))</f>
        <v>121.89944199947571</v>
      </c>
      <c r="O44" s="21"/>
      <c r="P44" s="21"/>
      <c r="Q44" s="21"/>
      <c r="R44" s="21"/>
      <c r="S44" s="21"/>
      <c r="T44" s="21"/>
      <c r="U44" s="2"/>
    </row>
    <row r="45" spans="1:21" x14ac:dyDescent="0.25">
      <c r="A45" s="16"/>
      <c r="B45" s="21"/>
      <c r="C45" s="21"/>
      <c r="D45" s="21"/>
      <c r="E45" s="21"/>
      <c r="F45" s="21"/>
      <c r="G45" s="21"/>
      <c r="H45" s="21"/>
      <c r="I45" s="21"/>
      <c r="J45" s="21"/>
      <c r="K45" s="21"/>
      <c r="L45" s="21"/>
      <c r="M45" s="21"/>
      <c r="N45" s="21"/>
      <c r="O45" s="21"/>
      <c r="P45" s="21"/>
      <c r="Q45" s="21"/>
      <c r="R45" s="21"/>
      <c r="S45" s="21"/>
      <c r="T45" s="21"/>
      <c r="U45" s="2"/>
    </row>
    <row r="46" spans="1:21" ht="15.75" thickBot="1" x14ac:dyDescent="0.3">
      <c r="A46" s="16"/>
      <c r="B46" s="21"/>
      <c r="C46" s="28" t="s">
        <v>20</v>
      </c>
      <c r="D46" s="21"/>
      <c r="E46" s="21"/>
      <c r="F46" s="21"/>
      <c r="G46" s="21"/>
      <c r="H46" s="21"/>
      <c r="I46" s="21"/>
      <c r="J46" s="21"/>
      <c r="K46" s="21"/>
      <c r="L46" s="21"/>
      <c r="M46" s="21"/>
      <c r="N46" s="21"/>
      <c r="O46" s="21"/>
      <c r="P46" s="21"/>
      <c r="Q46" s="21"/>
      <c r="R46" s="21"/>
      <c r="S46" s="21"/>
      <c r="T46" s="21"/>
      <c r="U46" s="2"/>
    </row>
    <row r="47" spans="1:21" ht="51" x14ac:dyDescent="0.25">
      <c r="A47" s="16"/>
      <c r="B47" s="21"/>
      <c r="C47" s="44" t="s">
        <v>21</v>
      </c>
      <c r="D47" s="45" t="s">
        <v>17</v>
      </c>
      <c r="E47" s="45" t="s">
        <v>18</v>
      </c>
      <c r="F47" s="92" t="s">
        <v>22</v>
      </c>
      <c r="G47" s="92"/>
      <c r="H47" s="45" t="s">
        <v>56</v>
      </c>
      <c r="I47" s="45" t="s">
        <v>23</v>
      </c>
      <c r="J47" s="45" t="s">
        <v>25</v>
      </c>
      <c r="K47" s="45" t="s">
        <v>26</v>
      </c>
      <c r="L47" s="45" t="s">
        <v>92</v>
      </c>
      <c r="M47" s="45" t="s">
        <v>10</v>
      </c>
      <c r="N47" s="45" t="s">
        <v>27</v>
      </c>
      <c r="O47" s="45" t="s">
        <v>28</v>
      </c>
      <c r="P47" s="45" t="s">
        <v>29</v>
      </c>
      <c r="Q47" s="92" t="s">
        <v>30</v>
      </c>
      <c r="R47" s="92"/>
      <c r="S47" s="45" t="s">
        <v>31</v>
      </c>
      <c r="T47" s="45" t="s">
        <v>32</v>
      </c>
    </row>
    <row r="48" spans="1:21" x14ac:dyDescent="0.25">
      <c r="A48" s="16"/>
      <c r="B48" s="21"/>
      <c r="C48" s="46"/>
      <c r="D48" s="47" t="s">
        <v>58</v>
      </c>
      <c r="E48" s="48"/>
      <c r="F48" s="47" t="s">
        <v>59</v>
      </c>
      <c r="G48" s="49" t="s">
        <v>60</v>
      </c>
      <c r="H48" s="50" t="s">
        <v>79</v>
      </c>
      <c r="I48" s="51" t="s">
        <v>73</v>
      </c>
      <c r="J48" s="51" t="s">
        <v>74</v>
      </c>
      <c r="K48" s="47" t="s">
        <v>75</v>
      </c>
      <c r="L48" s="52" t="s">
        <v>57</v>
      </c>
      <c r="M48" s="48" t="s">
        <v>57</v>
      </c>
      <c r="N48" s="48" t="s">
        <v>62</v>
      </c>
      <c r="O48" s="48" t="s">
        <v>61</v>
      </c>
      <c r="P48" s="48" t="s">
        <v>58</v>
      </c>
      <c r="Q48" s="53" t="s">
        <v>63</v>
      </c>
      <c r="R48" s="53" t="s">
        <v>60</v>
      </c>
      <c r="S48" s="47" t="s">
        <v>76</v>
      </c>
      <c r="T48" s="47" t="s">
        <v>77</v>
      </c>
      <c r="U48" s="4"/>
    </row>
    <row r="49" spans="1:21" x14ac:dyDescent="0.25">
      <c r="A49" s="16"/>
      <c r="B49" s="21"/>
      <c r="C49" s="54" t="s">
        <v>81</v>
      </c>
      <c r="D49" s="55" t="s">
        <v>36</v>
      </c>
      <c r="E49" s="56"/>
      <c r="F49" s="57" t="str">
        <f>IF(C49&lt;&gt;"",_xlfn.XLOOKUP(D49,Lists!$D$3:$D$7,Lists!$E$3:$E$7,"Choose Resource Type"),"")</f>
        <v>Dispatchable</v>
      </c>
      <c r="G49" s="56"/>
      <c r="H49" s="58" t="s">
        <v>88</v>
      </c>
      <c r="I49" s="58">
        <v>2021</v>
      </c>
      <c r="J49" s="58">
        <v>1</v>
      </c>
      <c r="K49" s="58">
        <v>5</v>
      </c>
      <c r="L49" s="59">
        <v>0</v>
      </c>
      <c r="M49" s="59">
        <v>10000</v>
      </c>
      <c r="N49" s="58">
        <v>20</v>
      </c>
      <c r="O49" s="56"/>
      <c r="P49" s="56"/>
      <c r="Q49" s="60">
        <v>1</v>
      </c>
      <c r="R49" s="56"/>
      <c r="S49" s="58">
        <v>0</v>
      </c>
      <c r="T49" s="58">
        <v>0</v>
      </c>
      <c r="U49" s="2"/>
    </row>
    <row r="50" spans="1:21" x14ac:dyDescent="0.25">
      <c r="A50" s="16"/>
      <c r="B50" s="21"/>
      <c r="C50" s="54" t="s">
        <v>82</v>
      </c>
      <c r="D50" s="55" t="s">
        <v>36</v>
      </c>
      <c r="E50" s="56"/>
      <c r="F50" s="57" t="str">
        <f>IF(C50&lt;&gt;"",_xlfn.XLOOKUP(D50,Lists!$D$3:$D$7,Lists!$E$3:$E$7,"Choose Resource Type"),"")</f>
        <v>Dispatchable</v>
      </c>
      <c r="G50" s="56"/>
      <c r="H50" s="58" t="s">
        <v>88</v>
      </c>
      <c r="I50" s="58">
        <v>2026</v>
      </c>
      <c r="J50" s="58">
        <v>1</v>
      </c>
      <c r="K50" s="58">
        <v>5</v>
      </c>
      <c r="L50" s="59">
        <v>0</v>
      </c>
      <c r="M50" s="59">
        <v>10000</v>
      </c>
      <c r="N50" s="58">
        <v>20</v>
      </c>
      <c r="O50" s="56"/>
      <c r="P50" s="56"/>
      <c r="Q50" s="60">
        <v>1</v>
      </c>
      <c r="R50" s="56"/>
      <c r="S50" s="58">
        <v>0</v>
      </c>
      <c r="T50" s="58">
        <v>0</v>
      </c>
      <c r="U50" s="2"/>
    </row>
    <row r="51" spans="1:21" x14ac:dyDescent="0.25">
      <c r="A51" s="16"/>
      <c r="B51" s="21"/>
      <c r="C51" s="54" t="s">
        <v>83</v>
      </c>
      <c r="D51" s="55" t="s">
        <v>38</v>
      </c>
      <c r="E51" s="56"/>
      <c r="F51" s="57" t="str">
        <f>IF(C51&lt;&gt;"",_xlfn.XLOOKUP(D51,Lists!$D$3:$D$7,Lists!$E$3:$E$7,"Choose Resource Type"),"")</f>
        <v>Dispatchable</v>
      </c>
      <c r="G51" s="56"/>
      <c r="H51" s="58" t="s">
        <v>89</v>
      </c>
      <c r="I51" s="58">
        <v>2021</v>
      </c>
      <c r="J51" s="58">
        <v>5</v>
      </c>
      <c r="K51" s="58">
        <v>10</v>
      </c>
      <c r="L51" s="59">
        <v>0</v>
      </c>
      <c r="M51" s="59">
        <v>0</v>
      </c>
      <c r="N51" s="58">
        <v>10</v>
      </c>
      <c r="O51" s="56"/>
      <c r="P51" s="56"/>
      <c r="Q51" s="60">
        <v>1</v>
      </c>
      <c r="R51" s="56"/>
      <c r="S51" s="58">
        <v>0</v>
      </c>
      <c r="T51" s="58">
        <v>0</v>
      </c>
      <c r="U51" s="2"/>
    </row>
    <row r="52" spans="1:21" x14ac:dyDescent="0.25">
      <c r="A52" s="16"/>
      <c r="B52" s="21"/>
      <c r="C52" s="54" t="s">
        <v>84</v>
      </c>
      <c r="D52" s="55" t="s">
        <v>39</v>
      </c>
      <c r="E52" s="56"/>
      <c r="F52" s="57" t="str">
        <f>IF(C52&lt;&gt;"",_xlfn.XLOOKUP(D52,Lists!$D$3:$D$7,Lists!$E$3:$E$7,"Choose Resource Type"),"")</f>
        <v>Intermittent</v>
      </c>
      <c r="G52" s="56"/>
      <c r="H52" s="58" t="s">
        <v>90</v>
      </c>
      <c r="I52" s="58">
        <v>2021</v>
      </c>
      <c r="J52" s="61">
        <v>1000</v>
      </c>
      <c r="K52" s="58">
        <v>10</v>
      </c>
      <c r="L52" s="59">
        <v>500</v>
      </c>
      <c r="M52" s="59">
        <v>500</v>
      </c>
      <c r="N52" s="56"/>
      <c r="O52" s="61">
        <v>40000</v>
      </c>
      <c r="P52" s="55" t="s">
        <v>52</v>
      </c>
      <c r="Q52" s="60">
        <v>0.5</v>
      </c>
      <c r="R52" s="56"/>
      <c r="S52" s="61">
        <v>-10000</v>
      </c>
      <c r="T52" s="61">
        <v>40000</v>
      </c>
      <c r="U52" s="2"/>
    </row>
    <row r="53" spans="1:21" x14ac:dyDescent="0.25">
      <c r="A53" s="16"/>
      <c r="B53" s="21"/>
      <c r="C53" s="54" t="s">
        <v>85</v>
      </c>
      <c r="D53" s="55" t="s">
        <v>41</v>
      </c>
      <c r="E53" s="56"/>
      <c r="F53" s="57" t="str">
        <f>IF(C53&lt;&gt;"",_xlfn.XLOOKUP(D53,Lists!$D$3:$D$7,Lists!$E$3:$E$7,"Choose Resource Type"),"")</f>
        <v>Intermittent</v>
      </c>
      <c r="G53" s="56"/>
      <c r="H53" s="58" t="s">
        <v>91</v>
      </c>
      <c r="I53" s="58">
        <v>2021</v>
      </c>
      <c r="J53" s="58">
        <v>100</v>
      </c>
      <c r="K53" s="58">
        <v>10</v>
      </c>
      <c r="L53" s="59">
        <v>500</v>
      </c>
      <c r="M53" s="59">
        <v>500</v>
      </c>
      <c r="N53" s="56"/>
      <c r="O53" s="61">
        <v>20000</v>
      </c>
      <c r="P53" s="55" t="s">
        <v>51</v>
      </c>
      <c r="Q53" s="60">
        <v>0.95</v>
      </c>
      <c r="R53" s="56"/>
      <c r="S53" s="58">
        <v>0</v>
      </c>
      <c r="T53" s="61">
        <v>40000</v>
      </c>
      <c r="U53" s="2"/>
    </row>
    <row r="54" spans="1:21" x14ac:dyDescent="0.25">
      <c r="A54" s="16"/>
      <c r="B54" s="21"/>
      <c r="C54" s="54" t="s">
        <v>85</v>
      </c>
      <c r="D54" s="55" t="s">
        <v>41</v>
      </c>
      <c r="E54" s="56"/>
      <c r="F54" s="57" t="str">
        <f>IF(C54&lt;&gt;"",_xlfn.XLOOKUP(D54,Lists!$D$3:$D$7,Lists!$E$3:$E$7,"Choose Resource Type"),"")</f>
        <v>Intermittent</v>
      </c>
      <c r="G54" s="56"/>
      <c r="H54" s="58" t="s">
        <v>91</v>
      </c>
      <c r="I54" s="58">
        <v>2024</v>
      </c>
      <c r="J54" s="58">
        <v>100</v>
      </c>
      <c r="K54" s="58">
        <v>10</v>
      </c>
      <c r="L54" s="59">
        <v>500</v>
      </c>
      <c r="M54" s="59">
        <v>500</v>
      </c>
      <c r="N54" s="56"/>
      <c r="O54" s="61">
        <v>20000</v>
      </c>
      <c r="P54" s="55" t="s">
        <v>51</v>
      </c>
      <c r="Q54" s="60">
        <v>0.95</v>
      </c>
      <c r="R54" s="56"/>
      <c r="S54" s="58">
        <v>0</v>
      </c>
      <c r="T54" s="61">
        <v>40000</v>
      </c>
      <c r="U54" s="2"/>
    </row>
    <row r="55" spans="1:21" x14ac:dyDescent="0.25">
      <c r="A55" s="16"/>
      <c r="B55" s="21"/>
      <c r="C55" s="54" t="s">
        <v>86</v>
      </c>
      <c r="D55" s="55" t="s">
        <v>42</v>
      </c>
      <c r="E55" s="58" t="s">
        <v>87</v>
      </c>
      <c r="F55" s="57" t="str">
        <f>IF(C55&lt;&gt;"",_xlfn.XLOOKUP(D55,Lists!$D$3:$D$7,Lists!$E$3:$E$7,"Choose Resource Type"),"")</f>
        <v>N/A</v>
      </c>
      <c r="G55" s="58" t="s">
        <v>37</v>
      </c>
      <c r="H55" s="58" t="s">
        <v>88</v>
      </c>
      <c r="I55" s="58">
        <v>2025</v>
      </c>
      <c r="J55" s="58">
        <v>1</v>
      </c>
      <c r="K55" s="58">
        <v>5</v>
      </c>
      <c r="L55" s="59">
        <v>0</v>
      </c>
      <c r="M55" s="59">
        <v>0</v>
      </c>
      <c r="N55" s="58">
        <v>20</v>
      </c>
      <c r="O55" s="56"/>
      <c r="P55" s="55"/>
      <c r="Q55" s="60">
        <v>1</v>
      </c>
      <c r="R55" s="56"/>
      <c r="S55" s="58">
        <v>0</v>
      </c>
      <c r="T55" s="58">
        <v>0</v>
      </c>
      <c r="U55" s="2"/>
    </row>
    <row r="56" spans="1:21" x14ac:dyDescent="0.25">
      <c r="B56" s="2"/>
      <c r="D56" s="2"/>
      <c r="E56" s="2"/>
      <c r="F56" s="2"/>
      <c r="G56" s="2"/>
      <c r="H56" s="2"/>
      <c r="I56" s="2"/>
      <c r="J56" s="2"/>
      <c r="K56" s="2"/>
      <c r="L56" s="2"/>
      <c r="M56" s="2"/>
      <c r="N56" s="2"/>
      <c r="O56" s="2"/>
      <c r="P56" s="2"/>
      <c r="Q56" s="2"/>
      <c r="R56" s="2"/>
      <c r="S56" s="2"/>
      <c r="T56" s="2"/>
      <c r="U56" s="2"/>
    </row>
    <row r="57" spans="1:21" x14ac:dyDescent="0.25">
      <c r="B57" s="2"/>
      <c r="D57" s="2"/>
      <c r="E57" s="2"/>
      <c r="F57" s="2"/>
      <c r="G57" s="2"/>
      <c r="H57" s="2"/>
      <c r="I57" s="2"/>
      <c r="J57" s="2"/>
      <c r="K57" s="2"/>
      <c r="L57" s="2"/>
      <c r="M57" s="2"/>
      <c r="N57" s="2"/>
      <c r="O57" s="2"/>
      <c r="P57" s="2"/>
      <c r="Q57" s="2"/>
      <c r="R57" s="2"/>
      <c r="S57" s="2"/>
      <c r="T57" s="2"/>
      <c r="U57" s="2"/>
    </row>
  </sheetData>
  <sheetProtection algorithmName="SHA-512" hashValue="HWfWSfFCDgIN9s1bR7I3kkzdairZA0Jme5RgA7L9TLVWfMHghTlBlicW3e6CySThcZkC9hbe3aWRxtwPIB92qA==" saltValue="UhKKNb+2W5lJQgDuYEB7Ew==" spinCount="100000" sheet="1" objects="1" scenarios="1"/>
  <mergeCells count="15">
    <mergeCell ref="C24:I24"/>
    <mergeCell ref="C33:I33"/>
    <mergeCell ref="C34:I34"/>
    <mergeCell ref="C28:I28"/>
    <mergeCell ref="C29:I29"/>
    <mergeCell ref="C31:I31"/>
    <mergeCell ref="C30:I30"/>
    <mergeCell ref="C32:I32"/>
    <mergeCell ref="F47:G47"/>
    <mergeCell ref="Q47:R47"/>
    <mergeCell ref="C25:I25"/>
    <mergeCell ref="C26:I26"/>
    <mergeCell ref="C27:I27"/>
    <mergeCell ref="C35:I35"/>
    <mergeCell ref="C36:I36"/>
  </mergeCells>
  <conditionalFormatting sqref="D42:N43">
    <cfRule type="expression" dxfId="20" priority="1">
      <formula>D42&lt;&gt;""</formula>
    </cfRule>
  </conditionalFormatting>
  <conditionalFormatting sqref="D44:N44">
    <cfRule type="expression" dxfId="19" priority="2">
      <formula>D42&lt;&gt;""</formula>
    </cfRule>
  </conditionalFormatting>
  <dataValidations count="1">
    <dataValidation type="list" allowBlank="1" showInputMessage="1" showErrorMessage="1" sqref="G49:G55" xr:uid="{7C71D29C-3067-440C-AF3F-CD7533AE5C1C}">
      <formula1>GenTypes</formula1>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CE91655-5969-4D28-89C2-965DDB7D7C16}">
          <x14:formula1>
            <xm:f>Lists!$G$3:$G$9</xm:f>
          </x14:formula1>
          <xm:sqref>P49:P55</xm:sqref>
        </x14:dataValidation>
        <x14:dataValidation type="list" allowBlank="1" showInputMessage="1" showErrorMessage="1" xr:uid="{D07E0B29-2308-4C8C-B432-7B02D5D967DE}">
          <x14:formula1>
            <xm:f>Lists!$D$3:$D$7</xm:f>
          </x14:formula1>
          <xm:sqref>D49:D55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2E5BE-61A3-4155-9720-3A8DF9EF17AF}">
  <dimension ref="A1:AH74"/>
  <sheetViews>
    <sheetView showGridLines="0" tabSelected="1" zoomScale="57" zoomScaleNormal="85" workbookViewId="0">
      <pane xSplit="2" ySplit="1" topLeftCell="C2" activePane="bottomRight" state="frozen"/>
      <selection pane="topRight" activeCell="C1" sqref="C1"/>
      <selection pane="bottomLeft" activeCell="A2" sqref="A2"/>
      <selection pane="bottomRight" activeCell="F11" sqref="F11"/>
    </sheetView>
  </sheetViews>
  <sheetFormatPr defaultRowHeight="15" x14ac:dyDescent="0.25"/>
  <cols>
    <col min="1" max="1" width="15.85546875" customWidth="1"/>
    <col min="2" max="2" width="35.5703125" bestFit="1" customWidth="1"/>
    <col min="3" max="3" width="24.5703125" bestFit="1" customWidth="1"/>
    <col min="4" max="4" width="14.28515625" customWidth="1"/>
    <col min="5" max="5" width="20.140625" bestFit="1" customWidth="1"/>
    <col min="6" max="14" width="14.28515625" customWidth="1"/>
    <col min="15" max="15" width="34" customWidth="1"/>
    <col min="16" max="16" width="19.140625" bestFit="1" customWidth="1"/>
    <col min="17" max="17" width="14.28515625" customWidth="1"/>
    <col min="18" max="19" width="15.85546875" bestFit="1" customWidth="1"/>
  </cols>
  <sheetData>
    <row r="1" spans="1:21" ht="68.25" customHeight="1" x14ac:dyDescent="0.25">
      <c r="A1" s="107"/>
      <c r="B1" s="107"/>
      <c r="C1" s="108" t="str">
        <f>_xlfn.CONCAT(Lists!B2," NPA RFP - BID INFORMATION")</f>
        <v>GOSHEN NPA RFP - BID INFORMATION</v>
      </c>
      <c r="D1" s="108"/>
      <c r="E1" s="108"/>
      <c r="F1" s="108"/>
      <c r="G1" s="108"/>
      <c r="H1" s="16"/>
      <c r="I1" s="16"/>
      <c r="J1" s="16"/>
      <c r="K1" s="16"/>
      <c r="L1" s="16"/>
      <c r="M1" s="16"/>
      <c r="N1" s="16"/>
      <c r="O1" s="16"/>
      <c r="P1" s="16"/>
      <c r="Q1" s="16"/>
      <c r="R1" s="16"/>
      <c r="S1" s="16"/>
      <c r="T1" s="16"/>
    </row>
    <row r="2" spans="1:21" ht="15.75" thickBot="1" x14ac:dyDescent="0.3">
      <c r="A2" s="62"/>
      <c r="B2" s="28" t="s">
        <v>19</v>
      </c>
      <c r="C2" s="21"/>
      <c r="D2" s="21"/>
      <c r="E2" s="21"/>
      <c r="F2" s="21"/>
      <c r="G2" s="21"/>
      <c r="H2" s="21"/>
      <c r="I2" s="21"/>
      <c r="J2" s="21"/>
      <c r="K2" s="21"/>
      <c r="L2" s="21"/>
      <c r="M2" s="21"/>
      <c r="N2" s="21"/>
      <c r="O2" s="21"/>
      <c r="P2" s="21"/>
      <c r="Q2" s="21"/>
      <c r="R2" s="21"/>
      <c r="S2" s="21"/>
      <c r="T2" s="21"/>
      <c r="U2" s="2"/>
    </row>
    <row r="3" spans="1:21" x14ac:dyDescent="0.25">
      <c r="A3" s="20"/>
      <c r="B3" s="63" t="s">
        <v>0</v>
      </c>
      <c r="C3" s="81"/>
      <c r="D3" s="21"/>
      <c r="E3" s="21"/>
      <c r="F3" s="21"/>
      <c r="G3" s="21"/>
      <c r="H3" s="21"/>
      <c r="I3" s="21"/>
      <c r="J3" s="21"/>
      <c r="K3" s="21"/>
      <c r="L3" s="21"/>
      <c r="M3" s="21"/>
      <c r="N3" s="21"/>
      <c r="O3" s="21"/>
      <c r="P3" s="21"/>
      <c r="Q3" s="21"/>
      <c r="R3" s="21"/>
      <c r="S3" s="21"/>
      <c r="T3" s="21"/>
      <c r="U3" s="2"/>
    </row>
    <row r="4" spans="1:21" x14ac:dyDescent="0.25">
      <c r="A4" s="16"/>
      <c r="B4" s="63" t="s">
        <v>1</v>
      </c>
      <c r="C4" s="81"/>
      <c r="D4" s="21"/>
      <c r="E4" s="21"/>
      <c r="F4" s="21"/>
      <c r="G4" s="21"/>
      <c r="H4" s="21"/>
      <c r="I4" s="21"/>
      <c r="J4" s="21"/>
      <c r="K4" s="21"/>
      <c r="L4" s="21"/>
      <c r="M4" s="21"/>
      <c r="N4" s="21"/>
      <c r="O4" s="21"/>
      <c r="P4" s="21"/>
      <c r="Q4" s="21"/>
      <c r="R4" s="21"/>
      <c r="S4" s="21"/>
      <c r="T4" s="21"/>
      <c r="U4" s="2"/>
    </row>
    <row r="5" spans="1:21" x14ac:dyDescent="0.25">
      <c r="A5" s="16"/>
      <c r="B5" s="63" t="s">
        <v>2</v>
      </c>
      <c r="C5" s="81"/>
      <c r="D5" s="21"/>
      <c r="E5" s="21"/>
      <c r="F5" s="21"/>
      <c r="G5" s="21"/>
      <c r="H5" s="21"/>
      <c r="I5" s="21"/>
      <c r="J5" s="21"/>
      <c r="K5" s="21"/>
      <c r="L5" s="21"/>
      <c r="M5" s="21"/>
      <c r="N5" s="21"/>
      <c r="O5" s="21"/>
      <c r="P5" s="21"/>
      <c r="Q5" s="21"/>
      <c r="R5" s="21"/>
      <c r="S5" s="21"/>
      <c r="T5" s="21"/>
      <c r="U5" s="2"/>
    </row>
    <row r="6" spans="1:21" x14ac:dyDescent="0.25">
      <c r="A6" s="16"/>
      <c r="B6" s="63" t="s">
        <v>3</v>
      </c>
      <c r="C6" s="81"/>
      <c r="D6" s="21"/>
      <c r="E6" s="21"/>
      <c r="F6" s="21"/>
      <c r="G6" s="21"/>
      <c r="H6" s="21"/>
      <c r="I6" s="21"/>
      <c r="J6" s="21"/>
      <c r="K6" s="21"/>
      <c r="L6" s="21"/>
      <c r="M6" s="21"/>
      <c r="N6" s="21"/>
      <c r="O6" s="21"/>
      <c r="P6" s="21"/>
      <c r="Q6" s="21"/>
      <c r="R6" s="21"/>
      <c r="S6" s="21"/>
      <c r="T6" s="21"/>
      <c r="U6" s="2"/>
    </row>
    <row r="7" spans="1:21" x14ac:dyDescent="0.25">
      <c r="A7" s="16"/>
      <c r="B7" s="63" t="s">
        <v>4</v>
      </c>
      <c r="C7" s="81"/>
      <c r="D7" s="21"/>
      <c r="E7" s="21"/>
      <c r="F7" s="21"/>
      <c r="G7" s="21"/>
      <c r="H7" s="21"/>
      <c r="I7" s="21"/>
      <c r="J7" s="21"/>
      <c r="K7" s="21"/>
      <c r="L7" s="21"/>
      <c r="M7" s="21"/>
      <c r="N7" s="21"/>
      <c r="O7" s="21"/>
      <c r="P7" s="21"/>
      <c r="Q7" s="21"/>
      <c r="R7" s="21"/>
      <c r="S7" s="21"/>
      <c r="T7" s="21"/>
      <c r="U7" s="2"/>
    </row>
    <row r="8" spans="1:21" x14ac:dyDescent="0.25">
      <c r="A8" s="16"/>
      <c r="B8" s="63" t="s">
        <v>9</v>
      </c>
      <c r="C8" s="81"/>
      <c r="D8" s="21"/>
      <c r="E8" s="21"/>
      <c r="F8" s="21"/>
      <c r="G8" s="21"/>
      <c r="H8" s="21"/>
      <c r="I8" s="21"/>
      <c r="J8" s="21"/>
      <c r="K8" s="21"/>
      <c r="L8" s="21"/>
      <c r="M8" s="21"/>
      <c r="N8" s="21"/>
      <c r="O8" s="21"/>
      <c r="P8" s="21"/>
      <c r="Q8" s="21"/>
      <c r="R8" s="21"/>
      <c r="S8" s="21"/>
      <c r="T8" s="21"/>
      <c r="U8" s="2"/>
    </row>
    <row r="9" spans="1:21" x14ac:dyDescent="0.25">
      <c r="A9" s="16"/>
      <c r="B9" s="63" t="s">
        <v>5</v>
      </c>
      <c r="C9" s="81"/>
      <c r="D9" s="21"/>
      <c r="E9" s="21"/>
      <c r="F9" s="21"/>
      <c r="G9" s="21"/>
      <c r="H9" s="21"/>
      <c r="I9" s="21"/>
      <c r="J9" s="21"/>
      <c r="K9" s="21"/>
      <c r="L9" s="21"/>
      <c r="M9" s="21"/>
      <c r="N9" s="21"/>
      <c r="O9" s="21"/>
      <c r="P9" s="21"/>
      <c r="Q9" s="21"/>
      <c r="R9" s="21"/>
      <c r="S9" s="21"/>
      <c r="T9" s="21"/>
      <c r="U9" s="2"/>
    </row>
    <row r="10" spans="1:21" x14ac:dyDescent="0.25">
      <c r="A10" s="16"/>
      <c r="B10" s="63" t="s">
        <v>6</v>
      </c>
      <c r="C10" s="81"/>
      <c r="D10" s="21"/>
      <c r="E10" s="21"/>
      <c r="F10" s="21"/>
      <c r="G10" s="21"/>
      <c r="H10" s="21"/>
      <c r="I10" s="21"/>
      <c r="J10" s="21"/>
      <c r="K10" s="21"/>
      <c r="L10" s="21"/>
      <c r="M10" s="21"/>
      <c r="N10" s="21"/>
      <c r="O10" s="21"/>
      <c r="P10" s="21"/>
      <c r="Q10" s="21"/>
      <c r="R10" s="21"/>
      <c r="S10" s="21"/>
      <c r="T10" s="21"/>
      <c r="U10" s="2"/>
    </row>
    <row r="11" spans="1:21" x14ac:dyDescent="0.25">
      <c r="A11" s="16"/>
      <c r="B11" s="63" t="s">
        <v>7</v>
      </c>
      <c r="C11" s="81"/>
      <c r="D11" s="21"/>
      <c r="E11" s="21"/>
      <c r="F11" s="21"/>
      <c r="G11" s="21"/>
      <c r="H11" s="21"/>
      <c r="I11" s="21"/>
      <c r="J11" s="21"/>
      <c r="K11" s="21"/>
      <c r="L11" s="21"/>
      <c r="M11" s="21"/>
      <c r="N11" s="21"/>
      <c r="O11" s="21"/>
      <c r="P11" s="21"/>
      <c r="Q11" s="21"/>
      <c r="R11" s="21"/>
      <c r="S11" s="21"/>
      <c r="T11" s="21"/>
      <c r="U11" s="2"/>
    </row>
    <row r="12" spans="1:21" x14ac:dyDescent="0.25">
      <c r="A12" s="16"/>
      <c r="B12" s="63" t="s">
        <v>8</v>
      </c>
      <c r="C12" s="81"/>
      <c r="D12" s="21"/>
      <c r="E12" s="21"/>
      <c r="F12" s="21"/>
      <c r="G12" s="21"/>
      <c r="H12" s="21"/>
      <c r="I12" s="21"/>
      <c r="J12" s="21"/>
      <c r="K12" s="21"/>
      <c r="L12" s="21"/>
      <c r="M12" s="21"/>
      <c r="N12" s="21"/>
      <c r="O12" s="21"/>
      <c r="P12" s="21"/>
      <c r="Q12" s="21"/>
      <c r="R12" s="21"/>
      <c r="S12" s="21"/>
      <c r="T12" s="21"/>
      <c r="U12" s="2"/>
    </row>
    <row r="13" spans="1:21" x14ac:dyDescent="0.25">
      <c r="A13" s="16"/>
      <c r="B13" s="63" t="s">
        <v>15</v>
      </c>
      <c r="C13" s="81"/>
      <c r="D13" s="21"/>
      <c r="E13" s="21"/>
      <c r="F13" s="21"/>
      <c r="G13" s="21"/>
      <c r="H13" s="21"/>
      <c r="I13" s="21"/>
      <c r="J13" s="21"/>
      <c r="K13" s="21"/>
      <c r="L13" s="21"/>
      <c r="M13" s="21"/>
      <c r="N13" s="21"/>
      <c r="O13" s="21"/>
      <c r="P13" s="21"/>
      <c r="Q13" s="21"/>
      <c r="R13" s="21"/>
      <c r="S13" s="21"/>
      <c r="T13" s="21"/>
      <c r="U13" s="2"/>
    </row>
    <row r="14" spans="1:21" x14ac:dyDescent="0.25">
      <c r="A14" s="16"/>
      <c r="B14" s="63" t="s">
        <v>105</v>
      </c>
      <c r="C14" s="81"/>
      <c r="D14" s="21"/>
      <c r="E14" s="21"/>
      <c r="F14" s="21"/>
      <c r="G14" s="21"/>
      <c r="H14" s="21"/>
      <c r="I14" s="21"/>
      <c r="J14" s="21"/>
      <c r="K14" s="21"/>
      <c r="L14" s="21"/>
      <c r="M14" s="21"/>
      <c r="N14" s="21"/>
      <c r="O14" s="21"/>
      <c r="P14" s="21"/>
      <c r="Q14" s="21"/>
      <c r="R14" s="21"/>
      <c r="S14" s="21"/>
      <c r="T14" s="21"/>
      <c r="U14" s="2"/>
    </row>
    <row r="15" spans="1:21" x14ac:dyDescent="0.25">
      <c r="A15" s="16"/>
      <c r="B15" s="21"/>
      <c r="C15" s="21"/>
      <c r="D15" s="21"/>
      <c r="E15" s="21"/>
      <c r="F15" s="21"/>
      <c r="G15" s="21"/>
      <c r="H15" s="21"/>
      <c r="I15" s="21"/>
      <c r="J15" s="21"/>
      <c r="K15" s="21"/>
      <c r="L15" s="21"/>
      <c r="M15" s="21"/>
      <c r="N15" s="21"/>
      <c r="O15" s="21"/>
      <c r="P15" s="21"/>
      <c r="Q15" s="21"/>
      <c r="R15" s="21"/>
      <c r="S15" s="21"/>
      <c r="T15" s="21"/>
      <c r="U15" s="2"/>
    </row>
    <row r="16" spans="1:21" ht="15.75" thickBot="1" x14ac:dyDescent="0.3">
      <c r="A16" s="16"/>
      <c r="B16" s="28" t="s">
        <v>16</v>
      </c>
      <c r="C16" s="21"/>
      <c r="D16" s="21"/>
      <c r="E16" s="21"/>
      <c r="F16" s="21"/>
      <c r="G16" s="21"/>
      <c r="H16" s="21"/>
      <c r="I16" s="21"/>
      <c r="J16" s="21"/>
      <c r="K16" s="21"/>
      <c r="L16" s="21"/>
      <c r="M16" s="21"/>
      <c r="N16" s="64"/>
      <c r="O16" s="64"/>
      <c r="P16" s="21"/>
      <c r="Q16" s="21"/>
      <c r="R16" s="21"/>
      <c r="S16" s="21"/>
      <c r="T16" s="65"/>
      <c r="U16" s="2"/>
    </row>
    <row r="17" spans="1:34" x14ac:dyDescent="0.25">
      <c r="A17" s="16"/>
      <c r="B17" s="40" t="s">
        <v>55</v>
      </c>
      <c r="C17" s="66" cm="1">
        <f t="array" ref="C17:M17">_xlfn.SEQUENCE(1,Lists!$B$5+1,0)</f>
        <v>0</v>
      </c>
      <c r="D17" s="42">
        <v>1</v>
      </c>
      <c r="E17" s="42">
        <v>2</v>
      </c>
      <c r="F17" s="42">
        <v>3</v>
      </c>
      <c r="G17" s="42">
        <v>4</v>
      </c>
      <c r="H17" s="42">
        <v>5</v>
      </c>
      <c r="I17" s="42">
        <v>6</v>
      </c>
      <c r="J17" s="42">
        <v>7</v>
      </c>
      <c r="K17" s="42">
        <v>8</v>
      </c>
      <c r="L17" s="42">
        <v>9</v>
      </c>
      <c r="M17" s="21">
        <v>10</v>
      </c>
      <c r="N17" s="21"/>
      <c r="O17" s="21"/>
      <c r="P17" s="21"/>
      <c r="Q17" s="21"/>
      <c r="R17" s="21"/>
      <c r="S17" s="21"/>
      <c r="T17" s="21"/>
      <c r="U17" s="2"/>
    </row>
    <row r="18" spans="1:34" x14ac:dyDescent="0.25">
      <c r="A18" s="16"/>
      <c r="B18" s="40" t="s">
        <v>54</v>
      </c>
      <c r="C18" s="66" cm="1">
        <f t="array" ref="C18:M18">_xlfn.SEQUENCE(1,Lists!$B$5+1,YEAR(Lists!$B$3))</f>
        <v>2026</v>
      </c>
      <c r="D18" s="42">
        <v>2027</v>
      </c>
      <c r="E18" s="42">
        <v>2028</v>
      </c>
      <c r="F18" s="42">
        <v>2029</v>
      </c>
      <c r="G18" s="42">
        <v>2030</v>
      </c>
      <c r="H18" s="42">
        <v>2031</v>
      </c>
      <c r="I18" s="42">
        <v>2032</v>
      </c>
      <c r="J18" s="42">
        <v>2033</v>
      </c>
      <c r="K18" s="42">
        <v>2034</v>
      </c>
      <c r="L18" s="42">
        <v>2035</v>
      </c>
      <c r="M18" s="21">
        <v>2036</v>
      </c>
      <c r="N18" s="21"/>
      <c r="O18" s="21"/>
      <c r="P18" s="21"/>
      <c r="Q18" s="21"/>
      <c r="R18" s="21"/>
      <c r="S18" s="21"/>
      <c r="T18" s="21"/>
      <c r="U18" s="2"/>
    </row>
    <row r="19" spans="1:34" x14ac:dyDescent="0.25">
      <c r="A19" s="16"/>
      <c r="B19" s="40" t="s">
        <v>24</v>
      </c>
      <c r="C19" s="82"/>
      <c r="D19" s="83"/>
      <c r="E19" s="83"/>
      <c r="F19" s="83"/>
      <c r="G19" s="83"/>
      <c r="H19" s="83"/>
      <c r="I19" s="83"/>
      <c r="J19" s="83"/>
      <c r="K19" s="83"/>
      <c r="L19" s="83"/>
      <c r="M19" s="84"/>
      <c r="N19" s="67"/>
      <c r="O19" s="67"/>
      <c r="P19" s="67"/>
      <c r="Q19" s="67"/>
      <c r="R19" s="67"/>
      <c r="S19" s="67"/>
      <c r="T19" s="67"/>
      <c r="U19" s="7"/>
      <c r="V19" s="1"/>
      <c r="W19" s="1"/>
      <c r="X19" s="1"/>
      <c r="Y19" s="1"/>
      <c r="Z19" s="1"/>
      <c r="AA19" s="1"/>
      <c r="AB19" s="1"/>
      <c r="AC19" s="1"/>
      <c r="AD19" s="1"/>
      <c r="AE19" s="1"/>
      <c r="AF19" s="1"/>
      <c r="AG19" s="1"/>
      <c r="AH19" s="1"/>
    </row>
    <row r="20" spans="1:34" x14ac:dyDescent="0.25">
      <c r="A20" s="16"/>
      <c r="B20" s="21"/>
      <c r="C20" s="21"/>
      <c r="D20" s="21"/>
      <c r="E20" s="21"/>
      <c r="F20" s="21"/>
      <c r="G20" s="21"/>
      <c r="H20" s="21"/>
      <c r="I20" s="21"/>
      <c r="J20" s="21"/>
      <c r="K20" s="21"/>
      <c r="L20" s="21"/>
      <c r="M20" s="21"/>
      <c r="N20" s="21"/>
      <c r="O20" s="21"/>
      <c r="P20" s="21"/>
      <c r="Q20" s="21"/>
      <c r="R20" s="21"/>
      <c r="S20" s="21"/>
      <c r="T20" s="21"/>
      <c r="U20" s="2"/>
    </row>
    <row r="21" spans="1:34" ht="15.75" thickBot="1" x14ac:dyDescent="0.3">
      <c r="A21" s="16"/>
      <c r="B21" s="28" t="s">
        <v>20</v>
      </c>
      <c r="C21" s="21"/>
      <c r="D21" s="21"/>
      <c r="E21" s="21"/>
      <c r="F21" s="21"/>
      <c r="G21" s="21"/>
      <c r="H21" s="21"/>
      <c r="I21" s="21"/>
      <c r="J21" s="21"/>
      <c r="K21" s="21"/>
      <c r="L21" s="21"/>
      <c r="M21" s="21"/>
      <c r="N21" s="21"/>
      <c r="O21" s="21"/>
      <c r="P21" s="21"/>
      <c r="Q21" s="21"/>
      <c r="R21" s="21"/>
      <c r="S21" s="21"/>
      <c r="T21" s="21"/>
      <c r="U21" s="2"/>
    </row>
    <row r="22" spans="1:34" ht="38.25" x14ac:dyDescent="0.25">
      <c r="A22" s="16"/>
      <c r="B22" s="68" t="s">
        <v>21</v>
      </c>
      <c r="C22" s="69" t="s">
        <v>17</v>
      </c>
      <c r="D22" s="69" t="s">
        <v>18</v>
      </c>
      <c r="E22" s="106" t="s">
        <v>22</v>
      </c>
      <c r="F22" s="106"/>
      <c r="G22" s="69" t="s">
        <v>56</v>
      </c>
      <c r="H22" s="69" t="s">
        <v>23</v>
      </c>
      <c r="I22" s="69" t="s">
        <v>25</v>
      </c>
      <c r="J22" s="69" t="s">
        <v>26</v>
      </c>
      <c r="K22" s="69" t="s">
        <v>92</v>
      </c>
      <c r="L22" s="69" t="s">
        <v>10</v>
      </c>
      <c r="M22" s="69" t="s">
        <v>27</v>
      </c>
      <c r="N22" s="69" t="s">
        <v>28</v>
      </c>
      <c r="O22" s="69" t="s">
        <v>29</v>
      </c>
      <c r="P22" s="106" t="s">
        <v>30</v>
      </c>
      <c r="Q22" s="106"/>
      <c r="R22" s="69" t="s">
        <v>31</v>
      </c>
      <c r="S22" s="69" t="s">
        <v>32</v>
      </c>
      <c r="T22" s="65"/>
      <c r="U22" s="2"/>
    </row>
    <row r="23" spans="1:34" x14ac:dyDescent="0.25">
      <c r="A23" s="70"/>
      <c r="B23" s="71"/>
      <c r="C23" s="72" t="s">
        <v>58</v>
      </c>
      <c r="D23" s="73"/>
      <c r="E23" s="74" t="s">
        <v>59</v>
      </c>
      <c r="F23" s="75" t="s">
        <v>60</v>
      </c>
      <c r="G23" s="76" t="s">
        <v>79</v>
      </c>
      <c r="H23" s="76" t="s">
        <v>73</v>
      </c>
      <c r="I23" s="77" t="s">
        <v>74</v>
      </c>
      <c r="J23" s="74" t="s">
        <v>75</v>
      </c>
      <c r="K23" s="78" t="s">
        <v>57</v>
      </c>
      <c r="L23" s="74" t="s">
        <v>57</v>
      </c>
      <c r="M23" s="74" t="s">
        <v>94</v>
      </c>
      <c r="N23" s="74" t="s">
        <v>61</v>
      </c>
      <c r="O23" s="74" t="s">
        <v>58</v>
      </c>
      <c r="P23" s="79" t="s">
        <v>63</v>
      </c>
      <c r="Q23" s="80" t="s">
        <v>60</v>
      </c>
      <c r="R23" s="73" t="s">
        <v>76</v>
      </c>
      <c r="S23" s="74" t="s">
        <v>93</v>
      </c>
      <c r="T23" s="34"/>
      <c r="U23" s="2"/>
    </row>
    <row r="24" spans="1:34" x14ac:dyDescent="0.25">
      <c r="A24" s="16"/>
      <c r="B24" s="85"/>
      <c r="C24" s="86"/>
      <c r="D24" s="87"/>
      <c r="E24" s="8" t="str">
        <f>IF(B24&lt;&gt;"",_xlfn.XLOOKUP(C24,Lists!$D$3:$D$7,Lists!$E$3:$E$7,"Choose Resource Type"),"")</f>
        <v/>
      </c>
      <c r="F24" s="86"/>
      <c r="G24" s="88"/>
      <c r="H24" s="88"/>
      <c r="I24" s="86"/>
      <c r="J24" s="86"/>
      <c r="K24" s="89"/>
      <c r="L24" s="89"/>
      <c r="M24" s="87"/>
      <c r="N24" s="90"/>
      <c r="O24" s="86"/>
      <c r="P24" s="9" t="str">
        <f>IF(B24&lt;&gt;"",_xlfn.IFNA(_xlfn.XLOOKUP(O24,Lists!$G$3:$G$9,Lists!$H$3:$H$9),"Choose End Use"),"")</f>
        <v/>
      </c>
      <c r="Q24" s="88"/>
      <c r="R24" s="86"/>
      <c r="S24" s="86"/>
      <c r="T24" s="21"/>
      <c r="U24" s="2"/>
    </row>
    <row r="25" spans="1:34" x14ac:dyDescent="0.25">
      <c r="A25" s="16"/>
      <c r="B25" s="85"/>
      <c r="C25" s="86"/>
      <c r="D25" s="86"/>
      <c r="E25" s="8" t="str">
        <f>IF(B25&lt;&gt;"",_xlfn.XLOOKUP(C25,Lists!$D$3:$D$7,Lists!$E$3:$E$7,"Choose Resource Type"),"")</f>
        <v/>
      </c>
      <c r="F25" s="86"/>
      <c r="G25" s="86"/>
      <c r="H25" s="86"/>
      <c r="I25" s="86"/>
      <c r="J25" s="86"/>
      <c r="K25" s="89"/>
      <c r="L25" s="89"/>
      <c r="M25" s="86"/>
      <c r="N25" s="86"/>
      <c r="O25" s="86"/>
      <c r="P25" s="9" t="str">
        <f>IF(B25&lt;&gt;"",_xlfn.IFNA(_xlfn.XLOOKUP(O25,Lists!$G$3:$G$9,Lists!$H$3:$H$9),"Choose End Use"),"")</f>
        <v/>
      </c>
      <c r="Q25" s="86"/>
      <c r="R25" s="86"/>
      <c r="S25" s="86"/>
      <c r="T25" s="21"/>
      <c r="U25" s="2"/>
    </row>
    <row r="26" spans="1:34" x14ac:dyDescent="0.25">
      <c r="A26" s="16"/>
      <c r="B26" s="85"/>
      <c r="C26" s="86"/>
      <c r="D26" s="86"/>
      <c r="E26" s="8" t="str">
        <f>IF(B26&lt;&gt;"",_xlfn.XLOOKUP(C26,Lists!$D$3:$D$7,Lists!$E$3:$E$7,"Choose Resource Type"),"")</f>
        <v/>
      </c>
      <c r="F26" s="86"/>
      <c r="G26" s="91"/>
      <c r="H26" s="86"/>
      <c r="I26" s="86"/>
      <c r="J26" s="86"/>
      <c r="K26" s="89"/>
      <c r="L26" s="89"/>
      <c r="M26" s="86"/>
      <c r="N26" s="86"/>
      <c r="O26" s="86"/>
      <c r="P26" s="9" t="str">
        <f>IF(B26&lt;&gt;"",_xlfn.IFNA(_xlfn.XLOOKUP(O26,Lists!$G$3:$G$9,Lists!$H$3:$H$9),"Choose End Use"),"")</f>
        <v/>
      </c>
      <c r="Q26" s="86"/>
      <c r="R26" s="86"/>
      <c r="S26" s="86"/>
      <c r="T26" s="21"/>
      <c r="U26" s="2"/>
    </row>
    <row r="27" spans="1:34" x14ac:dyDescent="0.25">
      <c r="A27" s="16"/>
      <c r="B27" s="85"/>
      <c r="C27" s="86"/>
      <c r="D27" s="86"/>
      <c r="E27" s="8" t="str">
        <f>IF(B27&lt;&gt;"",_xlfn.XLOOKUP(C27,Lists!$D$3:$D$7,Lists!$E$3:$E$7,"Choose Resource Type"),"")</f>
        <v/>
      </c>
      <c r="F27" s="86"/>
      <c r="G27" s="91"/>
      <c r="H27" s="91"/>
      <c r="I27" s="91"/>
      <c r="J27" s="91"/>
      <c r="K27" s="89"/>
      <c r="L27" s="89"/>
      <c r="M27" s="86"/>
      <c r="N27" s="86"/>
      <c r="O27" s="86"/>
      <c r="P27" s="9" t="str">
        <f>IF(B27&lt;&gt;"",_xlfn.IFNA(_xlfn.XLOOKUP(O27,Lists!$G$3:$G$9,Lists!$H$3:$H$9),"Choose End Use"),"")</f>
        <v/>
      </c>
      <c r="Q27" s="86"/>
      <c r="R27" s="91"/>
      <c r="S27" s="91"/>
      <c r="T27" s="21"/>
      <c r="U27" s="2"/>
    </row>
    <row r="28" spans="1:34" x14ac:dyDescent="0.25">
      <c r="A28" s="16"/>
      <c r="B28" s="85"/>
      <c r="C28" s="86"/>
      <c r="D28" s="86"/>
      <c r="E28" s="8" t="str">
        <f>IF(B28&lt;&gt;"",_xlfn.XLOOKUP(C28,Lists!$D$3:$D$7,Lists!$E$3:$E$7,"Choose Resource Type"),"")</f>
        <v/>
      </c>
      <c r="F28" s="86"/>
      <c r="G28" s="86"/>
      <c r="H28" s="91"/>
      <c r="I28" s="86"/>
      <c r="J28" s="86"/>
      <c r="K28" s="89"/>
      <c r="L28" s="89"/>
      <c r="M28" s="86"/>
      <c r="N28" s="86"/>
      <c r="O28" s="86"/>
      <c r="P28" s="9" t="str">
        <f>IF(B28&lt;&gt;"",_xlfn.IFNA(_xlfn.XLOOKUP(O28,Lists!$G$3:$G$9,Lists!$H$3:$H$9),"Choose End Use"),"")</f>
        <v/>
      </c>
      <c r="Q28" s="86"/>
      <c r="R28" s="86"/>
      <c r="S28" s="86"/>
      <c r="T28" s="21"/>
      <c r="U28" s="2"/>
    </row>
    <row r="29" spans="1:34" x14ac:dyDescent="0.25">
      <c r="A29" s="16"/>
      <c r="B29" s="85"/>
      <c r="C29" s="86"/>
      <c r="D29" s="86"/>
      <c r="E29" s="8" t="str">
        <f>IF(B29&lt;&gt;"",_xlfn.XLOOKUP(C29,Lists!$D$3:$D$7,Lists!$E$3:$E$7,"Choose Resource Type"),"")</f>
        <v/>
      </c>
      <c r="F29" s="86"/>
      <c r="G29" s="86"/>
      <c r="H29" s="86"/>
      <c r="I29" s="86"/>
      <c r="J29" s="86"/>
      <c r="K29" s="89"/>
      <c r="L29" s="89"/>
      <c r="M29" s="86"/>
      <c r="N29" s="86"/>
      <c r="O29" s="86"/>
      <c r="P29" s="9" t="str">
        <f>IF(B29&lt;&gt;"",_xlfn.IFNA(_xlfn.XLOOKUP(O29,Lists!$G$3:$G$9,Lists!$H$3:$H$9),"Choose End Use"),"")</f>
        <v/>
      </c>
      <c r="Q29" s="86"/>
      <c r="R29" s="86"/>
      <c r="S29" s="86"/>
      <c r="T29" s="21"/>
      <c r="U29" s="2"/>
    </row>
    <row r="30" spans="1:34" x14ac:dyDescent="0.25">
      <c r="A30" s="16"/>
      <c r="B30" s="85"/>
      <c r="C30" s="86"/>
      <c r="D30" s="86"/>
      <c r="E30" s="8" t="str">
        <f>IF(B30&lt;&gt;"",_xlfn.XLOOKUP(C30,Lists!$D$3:$D$7,Lists!$E$3:$E$7,"Choose Resource Type"),"")</f>
        <v/>
      </c>
      <c r="F30" s="86"/>
      <c r="G30" s="86"/>
      <c r="H30" s="86"/>
      <c r="I30" s="86"/>
      <c r="J30" s="86"/>
      <c r="K30" s="89"/>
      <c r="L30" s="89"/>
      <c r="M30" s="86"/>
      <c r="N30" s="86"/>
      <c r="O30" s="86"/>
      <c r="P30" s="9" t="str">
        <f>IF(B30&lt;&gt;"",_xlfn.IFNA(_xlfn.XLOOKUP(O30,Lists!$G$3:$G$9,Lists!$H$3:$H$9),"Choose End Use"),"")</f>
        <v/>
      </c>
      <c r="Q30" s="86"/>
      <c r="R30" s="86"/>
      <c r="S30" s="86"/>
      <c r="T30" s="21"/>
      <c r="U30" s="2"/>
    </row>
    <row r="31" spans="1:34" x14ac:dyDescent="0.25">
      <c r="A31" s="16"/>
      <c r="B31" s="85"/>
      <c r="C31" s="86"/>
      <c r="D31" s="86"/>
      <c r="E31" s="8" t="str">
        <f>IF(B31&lt;&gt;"",_xlfn.XLOOKUP(C31,Lists!$D$3:$D$7,Lists!$E$3:$E$7,"Choose Resource Type"),"")</f>
        <v/>
      </c>
      <c r="F31" s="86"/>
      <c r="G31" s="86"/>
      <c r="H31" s="86"/>
      <c r="I31" s="86"/>
      <c r="J31" s="86"/>
      <c r="K31" s="89"/>
      <c r="L31" s="89"/>
      <c r="M31" s="86"/>
      <c r="N31" s="86"/>
      <c r="O31" s="86"/>
      <c r="P31" s="9" t="str">
        <f>IF(B31&lt;&gt;"",_xlfn.IFNA(_xlfn.XLOOKUP(O31,Lists!$G$3:$G$9,Lists!$H$3:$H$9),"Choose End Use"),"")</f>
        <v/>
      </c>
      <c r="Q31" s="86"/>
      <c r="R31" s="86"/>
      <c r="S31" s="86"/>
      <c r="T31" s="21"/>
      <c r="U31" s="2"/>
    </row>
    <row r="32" spans="1:34" x14ac:dyDescent="0.25">
      <c r="A32" s="16"/>
      <c r="B32" s="85"/>
      <c r="C32" s="86"/>
      <c r="D32" s="86"/>
      <c r="E32" s="8" t="str">
        <f>IF(B32&lt;&gt;"",_xlfn.XLOOKUP(C32,Lists!$D$3:$D$7,Lists!$E$3:$E$7,"Choose Resource Type"),"")</f>
        <v/>
      </c>
      <c r="F32" s="86"/>
      <c r="G32" s="86"/>
      <c r="H32" s="86"/>
      <c r="I32" s="86"/>
      <c r="J32" s="86"/>
      <c r="K32" s="89"/>
      <c r="L32" s="89"/>
      <c r="M32" s="86"/>
      <c r="N32" s="86"/>
      <c r="O32" s="86"/>
      <c r="P32" s="9" t="str">
        <f>IF(B32&lt;&gt;"",_xlfn.IFNA(_xlfn.XLOOKUP(O32,Lists!$G$3:$G$9,Lists!$H$3:$H$9),"Choose End Use"),"")</f>
        <v/>
      </c>
      <c r="Q32" s="86"/>
      <c r="R32" s="86"/>
      <c r="S32" s="86"/>
      <c r="T32" s="21"/>
      <c r="U32" s="2"/>
    </row>
    <row r="33" spans="1:21" x14ac:dyDescent="0.25">
      <c r="A33" s="16"/>
      <c r="B33" s="85"/>
      <c r="C33" s="86"/>
      <c r="D33" s="86"/>
      <c r="E33" s="8" t="str">
        <f>IF(B33&lt;&gt;"",_xlfn.XLOOKUP(C33,Lists!$D$3:$D$7,Lists!$E$3:$E$7,"Choose Resource Type"),"")</f>
        <v/>
      </c>
      <c r="F33" s="86"/>
      <c r="G33" s="86"/>
      <c r="H33" s="86"/>
      <c r="I33" s="86"/>
      <c r="J33" s="86"/>
      <c r="K33" s="89"/>
      <c r="L33" s="89"/>
      <c r="M33" s="86"/>
      <c r="N33" s="86"/>
      <c r="O33" s="86"/>
      <c r="P33" s="9" t="str">
        <f>IF(B33&lt;&gt;"",_xlfn.IFNA(_xlfn.XLOOKUP(O33,Lists!$G$3:$G$9,Lists!$H$3:$H$9),"Choose End Use"),"")</f>
        <v/>
      </c>
      <c r="Q33" s="86"/>
      <c r="R33" s="86"/>
      <c r="S33" s="86"/>
      <c r="T33" s="21"/>
      <c r="U33" s="2"/>
    </row>
    <row r="34" spans="1:21" x14ac:dyDescent="0.25">
      <c r="A34" s="16"/>
      <c r="B34" s="85"/>
      <c r="C34" s="86"/>
      <c r="D34" s="86"/>
      <c r="E34" s="8" t="str">
        <f>IF(B34&lt;&gt;"",_xlfn.XLOOKUP(C34,Lists!$D$3:$D$7,Lists!$E$3:$E$7,"Choose Resource Type"),"")</f>
        <v/>
      </c>
      <c r="F34" s="86"/>
      <c r="G34" s="86"/>
      <c r="H34" s="86"/>
      <c r="I34" s="86"/>
      <c r="J34" s="86"/>
      <c r="K34" s="89"/>
      <c r="L34" s="89"/>
      <c r="M34" s="86"/>
      <c r="N34" s="86"/>
      <c r="O34" s="86"/>
      <c r="P34" s="9" t="str">
        <f>IF(B34&lt;&gt;"",_xlfn.IFNA(_xlfn.XLOOKUP(O34,Lists!$G$3:$G$9,Lists!$H$3:$H$9),"Choose End Use"),"")</f>
        <v/>
      </c>
      <c r="Q34" s="86"/>
      <c r="R34" s="86"/>
      <c r="S34" s="86"/>
      <c r="T34" s="21"/>
      <c r="U34" s="2"/>
    </row>
    <row r="35" spans="1:21" x14ac:dyDescent="0.25">
      <c r="A35" s="16"/>
      <c r="B35" s="85"/>
      <c r="C35" s="86"/>
      <c r="D35" s="86"/>
      <c r="E35" s="8" t="str">
        <f>IF(B35&lt;&gt;"",_xlfn.XLOOKUP(C35,Lists!$D$3:$D$7,Lists!$E$3:$E$7,"Choose Resource Type"),"")</f>
        <v/>
      </c>
      <c r="F35" s="86"/>
      <c r="G35" s="86"/>
      <c r="H35" s="86"/>
      <c r="I35" s="86"/>
      <c r="J35" s="86"/>
      <c r="K35" s="89"/>
      <c r="L35" s="89"/>
      <c r="M35" s="86"/>
      <c r="N35" s="86"/>
      <c r="O35" s="86"/>
      <c r="P35" s="9" t="str">
        <f>IF(B35&lt;&gt;"",_xlfn.IFNA(_xlfn.XLOOKUP(O35,Lists!$G$3:$G$9,Lists!$H$3:$H$9),"Choose End Use"),"")</f>
        <v/>
      </c>
      <c r="Q35" s="86"/>
      <c r="R35" s="86"/>
      <c r="S35" s="86"/>
      <c r="T35" s="21"/>
      <c r="U35" s="2"/>
    </row>
    <row r="36" spans="1:21" x14ac:dyDescent="0.25">
      <c r="A36" s="16"/>
      <c r="B36" s="85"/>
      <c r="C36" s="86"/>
      <c r="D36" s="86"/>
      <c r="E36" s="8" t="str">
        <f>IF(B36&lt;&gt;"",_xlfn.XLOOKUP(C36,Lists!$D$3:$D$7,Lists!$E$3:$E$7,"Choose Resource Type"),"")</f>
        <v/>
      </c>
      <c r="F36" s="86"/>
      <c r="G36" s="86"/>
      <c r="H36" s="86"/>
      <c r="I36" s="86"/>
      <c r="J36" s="86"/>
      <c r="K36" s="89"/>
      <c r="L36" s="89"/>
      <c r="M36" s="86"/>
      <c r="N36" s="86"/>
      <c r="O36" s="86"/>
      <c r="P36" s="9" t="str">
        <f>IF(B36&lt;&gt;"",_xlfn.IFNA(_xlfn.XLOOKUP(O36,Lists!$G$3:$G$9,Lists!$H$3:$H$9),"Choose End Use"),"")</f>
        <v/>
      </c>
      <c r="Q36" s="86"/>
      <c r="R36" s="86"/>
      <c r="S36" s="86"/>
      <c r="T36" s="21"/>
      <c r="U36" s="2"/>
    </row>
    <row r="37" spans="1:21" x14ac:dyDescent="0.25">
      <c r="A37" s="16"/>
      <c r="B37" s="85"/>
      <c r="C37" s="86"/>
      <c r="D37" s="86"/>
      <c r="E37" s="8" t="str">
        <f>IF(B37&lt;&gt;"",_xlfn.XLOOKUP(C37,Lists!$D$3:$D$7,Lists!$E$3:$E$7,"Choose Resource Type"),"")</f>
        <v/>
      </c>
      <c r="F37" s="86"/>
      <c r="G37" s="86"/>
      <c r="H37" s="86"/>
      <c r="I37" s="86"/>
      <c r="J37" s="86"/>
      <c r="K37" s="89"/>
      <c r="L37" s="89"/>
      <c r="M37" s="86"/>
      <c r="N37" s="86"/>
      <c r="O37" s="86"/>
      <c r="P37" s="9" t="str">
        <f>IF(B37&lt;&gt;"",_xlfn.IFNA(_xlfn.XLOOKUP(O37,Lists!$G$3:$G$9,Lists!$H$3:$H$9),"Choose End Use"),"")</f>
        <v/>
      </c>
      <c r="Q37" s="86"/>
      <c r="R37" s="86"/>
      <c r="S37" s="86"/>
      <c r="T37" s="21"/>
      <c r="U37" s="2"/>
    </row>
    <row r="38" spans="1:21" x14ac:dyDescent="0.25">
      <c r="A38" s="16"/>
      <c r="B38" s="85"/>
      <c r="C38" s="86"/>
      <c r="D38" s="86"/>
      <c r="E38" s="8" t="str">
        <f>IF(B38&lt;&gt;"",_xlfn.XLOOKUP(C38,Lists!$D$3:$D$7,Lists!$E$3:$E$7,"Choose Resource Type"),"")</f>
        <v/>
      </c>
      <c r="F38" s="86"/>
      <c r="G38" s="86"/>
      <c r="H38" s="86"/>
      <c r="I38" s="86"/>
      <c r="J38" s="86"/>
      <c r="K38" s="89"/>
      <c r="L38" s="89"/>
      <c r="M38" s="86"/>
      <c r="N38" s="86"/>
      <c r="O38" s="86"/>
      <c r="P38" s="9" t="str">
        <f>IF(B38&lt;&gt;"",_xlfn.IFNA(_xlfn.XLOOKUP(O38,Lists!$G$3:$G$9,Lists!$H$3:$H$9),"Choose End Use"),"")</f>
        <v/>
      </c>
      <c r="Q38" s="86"/>
      <c r="R38" s="86"/>
      <c r="S38" s="86"/>
      <c r="T38" s="21"/>
      <c r="U38" s="2"/>
    </row>
    <row r="39" spans="1:21" x14ac:dyDescent="0.25">
      <c r="A39" s="16"/>
      <c r="B39" s="85"/>
      <c r="C39" s="86"/>
      <c r="D39" s="86"/>
      <c r="E39" s="8" t="str">
        <f>IF(B39&lt;&gt;"",_xlfn.XLOOKUP(C39,Lists!$D$3:$D$7,Lists!$E$3:$E$7,"Choose Resource Type"),"")</f>
        <v/>
      </c>
      <c r="F39" s="86"/>
      <c r="G39" s="86"/>
      <c r="H39" s="86"/>
      <c r="I39" s="86"/>
      <c r="J39" s="86"/>
      <c r="K39" s="89"/>
      <c r="L39" s="89"/>
      <c r="M39" s="86"/>
      <c r="N39" s="86"/>
      <c r="O39" s="86"/>
      <c r="P39" s="9" t="str">
        <f>IF(B39&lt;&gt;"",_xlfn.IFNA(_xlfn.XLOOKUP(O39,Lists!$G$3:$G$9,Lists!$H$3:$H$9),"Choose End Use"),"")</f>
        <v/>
      </c>
      <c r="Q39" s="86"/>
      <c r="R39" s="86"/>
      <c r="S39" s="86"/>
      <c r="T39" s="21"/>
      <c r="U39" s="2"/>
    </row>
    <row r="40" spans="1:21" x14ac:dyDescent="0.25">
      <c r="A40" s="16"/>
      <c r="B40" s="85"/>
      <c r="C40" s="86"/>
      <c r="D40" s="86"/>
      <c r="E40" s="8" t="str">
        <f>IF(B40&lt;&gt;"",_xlfn.XLOOKUP(C40,Lists!$D$3:$D$7,Lists!$E$3:$E$7,"Choose Resource Type"),"")</f>
        <v/>
      </c>
      <c r="F40" s="86"/>
      <c r="G40" s="86"/>
      <c r="H40" s="86"/>
      <c r="I40" s="86"/>
      <c r="J40" s="86"/>
      <c r="K40" s="89"/>
      <c r="L40" s="89"/>
      <c r="M40" s="86"/>
      <c r="N40" s="86"/>
      <c r="O40" s="86"/>
      <c r="P40" s="9" t="str">
        <f>IF(B40&lt;&gt;"",_xlfn.IFNA(_xlfn.XLOOKUP(O40,Lists!$G$3:$G$9,Lists!$H$3:$H$9),"Choose End Use"),"")</f>
        <v/>
      </c>
      <c r="Q40" s="86"/>
      <c r="R40" s="86"/>
      <c r="S40" s="86"/>
      <c r="T40" s="21"/>
      <c r="U40" s="2"/>
    </row>
    <row r="41" spans="1:21" x14ac:dyDescent="0.25">
      <c r="A41" s="16"/>
      <c r="B41" s="85"/>
      <c r="C41" s="86"/>
      <c r="D41" s="86"/>
      <c r="E41" s="8" t="str">
        <f>IF(B41&lt;&gt;"",_xlfn.XLOOKUP(C41,Lists!$D$3:$D$7,Lists!$E$3:$E$7,"Choose Resource Type"),"")</f>
        <v/>
      </c>
      <c r="F41" s="86"/>
      <c r="G41" s="86"/>
      <c r="H41" s="86"/>
      <c r="I41" s="86"/>
      <c r="J41" s="86"/>
      <c r="K41" s="89"/>
      <c r="L41" s="89"/>
      <c r="M41" s="86"/>
      <c r="N41" s="86"/>
      <c r="O41" s="86"/>
      <c r="P41" s="9" t="str">
        <f>IF(B41&lt;&gt;"",_xlfn.IFNA(_xlfn.XLOOKUP(O41,Lists!$G$3:$G$9,Lists!$H$3:$H$9),"Choose End Use"),"")</f>
        <v/>
      </c>
      <c r="Q41" s="86"/>
      <c r="R41" s="86"/>
      <c r="S41" s="86"/>
      <c r="T41" s="21"/>
      <c r="U41" s="2"/>
    </row>
    <row r="42" spans="1:21" x14ac:dyDescent="0.25">
      <c r="A42" s="16"/>
      <c r="B42" s="85"/>
      <c r="C42" s="86"/>
      <c r="D42" s="86"/>
      <c r="E42" s="8" t="str">
        <f>IF(B42&lt;&gt;"",_xlfn.XLOOKUP(C42,Lists!$D$3:$D$7,Lists!$E$3:$E$7,"Choose Resource Type"),"")</f>
        <v/>
      </c>
      <c r="F42" s="86"/>
      <c r="G42" s="86"/>
      <c r="H42" s="86"/>
      <c r="I42" s="86"/>
      <c r="J42" s="86"/>
      <c r="K42" s="89"/>
      <c r="L42" s="89"/>
      <c r="M42" s="86"/>
      <c r="N42" s="86"/>
      <c r="O42" s="86"/>
      <c r="P42" s="9" t="str">
        <f>IF(B42&lt;&gt;"",_xlfn.IFNA(_xlfn.XLOOKUP(O42,Lists!$G$3:$G$9,Lists!$H$3:$H$9),"Choose End Use"),"")</f>
        <v/>
      </c>
      <c r="Q42" s="86"/>
      <c r="R42" s="86"/>
      <c r="S42" s="86"/>
      <c r="T42" s="21"/>
      <c r="U42" s="2"/>
    </row>
    <row r="43" spans="1:21" x14ac:dyDescent="0.25">
      <c r="A43" s="16"/>
      <c r="B43" s="85"/>
      <c r="C43" s="86"/>
      <c r="D43" s="86"/>
      <c r="E43" s="8" t="str">
        <f>IF(B43&lt;&gt;"",_xlfn.XLOOKUP(C43,Lists!$D$3:$D$7,Lists!$E$3:$E$7,"Choose Resource Type"),"")</f>
        <v/>
      </c>
      <c r="F43" s="86"/>
      <c r="G43" s="86"/>
      <c r="H43" s="86"/>
      <c r="I43" s="86"/>
      <c r="J43" s="86"/>
      <c r="K43" s="89"/>
      <c r="L43" s="89"/>
      <c r="M43" s="86"/>
      <c r="N43" s="86"/>
      <c r="O43" s="86"/>
      <c r="P43" s="9" t="str">
        <f>IF(B43&lt;&gt;"",_xlfn.IFNA(_xlfn.XLOOKUP(O43,Lists!$G$3:$G$9,Lists!$H$3:$H$9),"Choose End Use"),"")</f>
        <v/>
      </c>
      <c r="Q43" s="86"/>
      <c r="R43" s="86"/>
      <c r="S43" s="86"/>
      <c r="T43" s="21"/>
      <c r="U43" s="2"/>
    </row>
    <row r="44" spans="1:21" x14ac:dyDescent="0.25">
      <c r="A44" s="16"/>
      <c r="B44" s="85"/>
      <c r="C44" s="86"/>
      <c r="D44" s="86"/>
      <c r="E44" s="8" t="str">
        <f>IF(B44&lt;&gt;"",_xlfn.XLOOKUP(C44,Lists!$D$3:$D$7,Lists!$E$3:$E$7,"Choose Resource Type"),"")</f>
        <v/>
      </c>
      <c r="F44" s="86"/>
      <c r="G44" s="86"/>
      <c r="H44" s="86"/>
      <c r="I44" s="86"/>
      <c r="J44" s="86"/>
      <c r="K44" s="89"/>
      <c r="L44" s="89"/>
      <c r="M44" s="86"/>
      <c r="N44" s="86"/>
      <c r="O44" s="86"/>
      <c r="P44" s="9" t="str">
        <f>IF(B44&lt;&gt;"",_xlfn.IFNA(_xlfn.XLOOKUP(O44,Lists!$G$3:$G$9,Lists!$H$3:$H$9),"Choose End Use"),"")</f>
        <v/>
      </c>
      <c r="Q44" s="86"/>
      <c r="R44" s="86"/>
      <c r="S44" s="86"/>
      <c r="T44" s="21"/>
      <c r="U44" s="2"/>
    </row>
    <row r="45" spans="1:21" x14ac:dyDescent="0.25">
      <c r="A45" s="16"/>
      <c r="B45" s="85"/>
      <c r="C45" s="86"/>
      <c r="D45" s="86"/>
      <c r="E45" s="8" t="str">
        <f>IF(B45&lt;&gt;"",_xlfn.XLOOKUP(C45,Lists!$D$3:$D$7,Lists!$E$3:$E$7,"Choose Resource Type"),"")</f>
        <v/>
      </c>
      <c r="F45" s="86"/>
      <c r="G45" s="86"/>
      <c r="H45" s="86"/>
      <c r="I45" s="86"/>
      <c r="J45" s="86"/>
      <c r="K45" s="89"/>
      <c r="L45" s="89"/>
      <c r="M45" s="86"/>
      <c r="N45" s="86"/>
      <c r="O45" s="86"/>
      <c r="P45" s="9" t="str">
        <f>IF(B45&lt;&gt;"",_xlfn.IFNA(_xlfn.XLOOKUP(O45,Lists!$G$3:$G$9,Lists!$H$3:$H$9),"Choose End Use"),"")</f>
        <v/>
      </c>
      <c r="Q45" s="86"/>
      <c r="R45" s="86"/>
      <c r="S45" s="86"/>
      <c r="T45" s="21"/>
      <c r="U45" s="2"/>
    </row>
    <row r="46" spans="1:21" x14ac:dyDescent="0.25">
      <c r="A46" s="16"/>
      <c r="B46" s="85"/>
      <c r="C46" s="86"/>
      <c r="D46" s="86"/>
      <c r="E46" s="8" t="str">
        <f>IF(B46&lt;&gt;"",_xlfn.XLOOKUP(C46,Lists!$D$3:$D$7,Lists!$E$3:$E$7,"Choose Resource Type"),"")</f>
        <v/>
      </c>
      <c r="F46" s="86"/>
      <c r="G46" s="86"/>
      <c r="H46" s="86"/>
      <c r="I46" s="86"/>
      <c r="J46" s="86"/>
      <c r="K46" s="89"/>
      <c r="L46" s="89"/>
      <c r="M46" s="86"/>
      <c r="N46" s="86"/>
      <c r="O46" s="86"/>
      <c r="P46" s="9" t="str">
        <f>IF(B46&lt;&gt;"",_xlfn.IFNA(_xlfn.XLOOKUP(O46,Lists!$G$3:$G$9,Lists!$H$3:$H$9),"Choose End Use"),"")</f>
        <v/>
      </c>
      <c r="Q46" s="86"/>
      <c r="R46" s="86"/>
      <c r="S46" s="86"/>
      <c r="T46" s="21"/>
      <c r="U46" s="2"/>
    </row>
    <row r="47" spans="1:21" x14ac:dyDescent="0.25">
      <c r="A47" s="16"/>
      <c r="B47" s="85"/>
      <c r="C47" s="86"/>
      <c r="D47" s="86"/>
      <c r="E47" s="8" t="str">
        <f>IF(B47&lt;&gt;"",_xlfn.XLOOKUP(C47,Lists!$D$3:$D$7,Lists!$E$3:$E$7,"Choose Resource Type"),"")</f>
        <v/>
      </c>
      <c r="F47" s="86"/>
      <c r="G47" s="86"/>
      <c r="H47" s="86"/>
      <c r="I47" s="86"/>
      <c r="J47" s="86"/>
      <c r="K47" s="89"/>
      <c r="L47" s="89"/>
      <c r="M47" s="86"/>
      <c r="N47" s="86"/>
      <c r="O47" s="86"/>
      <c r="P47" s="9" t="str">
        <f>IF(B47&lt;&gt;"",_xlfn.IFNA(_xlfn.XLOOKUP(O47,Lists!$G$3:$G$9,Lists!$H$3:$H$9),"Choose End Use"),"")</f>
        <v/>
      </c>
      <c r="Q47" s="86"/>
      <c r="R47" s="86"/>
      <c r="S47" s="86"/>
      <c r="T47" s="21"/>
      <c r="U47" s="2"/>
    </row>
    <row r="48" spans="1:21" x14ac:dyDescent="0.25">
      <c r="A48" s="16"/>
      <c r="B48" s="85"/>
      <c r="C48" s="86"/>
      <c r="D48" s="86"/>
      <c r="E48" s="8" t="str">
        <f>IF(B48&lt;&gt;"",_xlfn.XLOOKUP(C48,Lists!$D$3:$D$7,Lists!$E$3:$E$7,"Choose Resource Type"),"")</f>
        <v/>
      </c>
      <c r="F48" s="86"/>
      <c r="G48" s="86"/>
      <c r="H48" s="86"/>
      <c r="I48" s="86"/>
      <c r="J48" s="86"/>
      <c r="K48" s="89"/>
      <c r="L48" s="89"/>
      <c r="M48" s="86"/>
      <c r="N48" s="86"/>
      <c r="O48" s="86"/>
      <c r="P48" s="9" t="str">
        <f>IF(B48&lt;&gt;"",_xlfn.IFNA(_xlfn.XLOOKUP(O48,Lists!$G$3:$G$9,Lists!$H$3:$H$9),"Choose End Use"),"")</f>
        <v/>
      </c>
      <c r="Q48" s="86"/>
      <c r="R48" s="86"/>
      <c r="S48" s="86"/>
      <c r="T48" s="21"/>
      <c r="U48" s="2"/>
    </row>
    <row r="49" spans="1:21" x14ac:dyDescent="0.25">
      <c r="A49" s="16"/>
      <c r="B49" s="85"/>
      <c r="C49" s="86"/>
      <c r="D49" s="86"/>
      <c r="E49" s="8" t="str">
        <f>IF(B49&lt;&gt;"",_xlfn.XLOOKUP(C49,Lists!$D$3:$D$7,Lists!$E$3:$E$7,"Choose Resource Type"),"")</f>
        <v/>
      </c>
      <c r="F49" s="86"/>
      <c r="G49" s="86"/>
      <c r="H49" s="86"/>
      <c r="I49" s="86"/>
      <c r="J49" s="86"/>
      <c r="K49" s="89"/>
      <c r="L49" s="89"/>
      <c r="M49" s="86"/>
      <c r="N49" s="86"/>
      <c r="O49" s="86"/>
      <c r="P49" s="9" t="str">
        <f>IF(B49&lt;&gt;"",_xlfn.IFNA(_xlfn.XLOOKUP(O49,Lists!$G$3:$G$9,Lists!$H$3:$H$9),"Choose End Use"),"")</f>
        <v/>
      </c>
      <c r="Q49" s="86"/>
      <c r="R49" s="86"/>
      <c r="S49" s="86"/>
      <c r="T49" s="21"/>
      <c r="U49" s="2"/>
    </row>
    <row r="50" spans="1:21" x14ac:dyDescent="0.25">
      <c r="A50" s="16"/>
      <c r="B50" s="85"/>
      <c r="C50" s="86"/>
      <c r="D50" s="86"/>
      <c r="E50" s="8" t="str">
        <f>IF(B50&lt;&gt;"",_xlfn.XLOOKUP(C50,Lists!$D$3:$D$7,Lists!$E$3:$E$7,"Choose Resource Type"),"")</f>
        <v/>
      </c>
      <c r="F50" s="86"/>
      <c r="G50" s="86"/>
      <c r="H50" s="86"/>
      <c r="I50" s="86"/>
      <c r="J50" s="86"/>
      <c r="K50" s="89"/>
      <c r="L50" s="89"/>
      <c r="M50" s="86"/>
      <c r="N50" s="86"/>
      <c r="O50" s="86"/>
      <c r="P50" s="9" t="str">
        <f>IF(B50&lt;&gt;"",_xlfn.IFNA(_xlfn.XLOOKUP(O50,Lists!$G$3:$G$9,Lists!$H$3:$H$9),"Choose End Use"),"")</f>
        <v/>
      </c>
      <c r="Q50" s="86"/>
      <c r="R50" s="86"/>
      <c r="S50" s="86"/>
      <c r="T50" s="21"/>
      <c r="U50" s="2"/>
    </row>
    <row r="51" spans="1:21" x14ac:dyDescent="0.25">
      <c r="A51" s="16"/>
      <c r="B51" s="85"/>
      <c r="C51" s="86"/>
      <c r="D51" s="86"/>
      <c r="E51" s="8" t="str">
        <f>IF(B51&lt;&gt;"",_xlfn.XLOOKUP(C51,Lists!$D$3:$D$7,Lists!$E$3:$E$7,"Choose Resource Type"),"")</f>
        <v/>
      </c>
      <c r="F51" s="86"/>
      <c r="G51" s="86"/>
      <c r="H51" s="86"/>
      <c r="I51" s="86"/>
      <c r="J51" s="86"/>
      <c r="K51" s="89"/>
      <c r="L51" s="89"/>
      <c r="M51" s="86"/>
      <c r="N51" s="86"/>
      <c r="O51" s="86"/>
      <c r="P51" s="9" t="str">
        <f>IF(B51&lt;&gt;"",_xlfn.IFNA(_xlfn.XLOOKUP(O51,Lists!$G$3:$G$9,Lists!$H$3:$H$9),"Choose End Use"),"")</f>
        <v/>
      </c>
      <c r="Q51" s="86"/>
      <c r="R51" s="86"/>
      <c r="S51" s="86"/>
      <c r="T51" s="21"/>
      <c r="U51" s="2"/>
    </row>
    <row r="52" spans="1:21" x14ac:dyDescent="0.25">
      <c r="A52" s="16"/>
      <c r="B52" s="85"/>
      <c r="C52" s="86"/>
      <c r="D52" s="86"/>
      <c r="E52" s="8" t="str">
        <f>IF(B52&lt;&gt;"",_xlfn.XLOOKUP(C52,Lists!$D$3:$D$7,Lists!$E$3:$E$7,"Choose Resource Type"),"")</f>
        <v/>
      </c>
      <c r="F52" s="86"/>
      <c r="G52" s="86"/>
      <c r="H52" s="86"/>
      <c r="I52" s="86"/>
      <c r="J52" s="86"/>
      <c r="K52" s="89"/>
      <c r="L52" s="89"/>
      <c r="M52" s="86"/>
      <c r="N52" s="86"/>
      <c r="O52" s="86"/>
      <c r="P52" s="9" t="str">
        <f>IF(B52&lt;&gt;"",_xlfn.IFNA(_xlfn.XLOOKUP(O52,Lists!$G$3:$G$9,Lists!$H$3:$H$9),"Choose End Use"),"")</f>
        <v/>
      </c>
      <c r="Q52" s="86"/>
      <c r="R52" s="86"/>
      <c r="S52" s="86"/>
      <c r="T52" s="21"/>
      <c r="U52" s="2"/>
    </row>
    <row r="53" spans="1:21" x14ac:dyDescent="0.25">
      <c r="A53" s="16"/>
      <c r="B53" s="85"/>
      <c r="C53" s="86"/>
      <c r="D53" s="86"/>
      <c r="E53" s="8" t="str">
        <f>IF(B53&lt;&gt;"",_xlfn.XLOOKUP(C53,Lists!$D$3:$D$7,Lists!$E$3:$E$7,"Choose Resource Type"),"")</f>
        <v/>
      </c>
      <c r="F53" s="86"/>
      <c r="G53" s="86"/>
      <c r="H53" s="86"/>
      <c r="I53" s="86"/>
      <c r="J53" s="86"/>
      <c r="K53" s="89"/>
      <c r="L53" s="89"/>
      <c r="M53" s="86"/>
      <c r="N53" s="86"/>
      <c r="O53" s="86"/>
      <c r="P53" s="9" t="str">
        <f>IF(B53&lt;&gt;"",_xlfn.IFNA(_xlfn.XLOOKUP(O53,Lists!$G$3:$G$9,Lists!$H$3:$H$9),"Choose End Use"),"")</f>
        <v/>
      </c>
      <c r="Q53" s="86"/>
      <c r="R53" s="86"/>
      <c r="S53" s="86"/>
      <c r="T53" s="21"/>
      <c r="U53" s="2"/>
    </row>
    <row r="54" spans="1:21" x14ac:dyDescent="0.25">
      <c r="A54" s="16"/>
      <c r="B54" s="85"/>
      <c r="C54" s="86"/>
      <c r="D54" s="86"/>
      <c r="E54" s="8" t="str">
        <f>IF(B54&lt;&gt;"",_xlfn.XLOOKUP(C54,Lists!$D$3:$D$7,Lists!$E$3:$E$7,"Choose Resource Type"),"")</f>
        <v/>
      </c>
      <c r="F54" s="86"/>
      <c r="G54" s="86"/>
      <c r="H54" s="86"/>
      <c r="I54" s="86"/>
      <c r="J54" s="86"/>
      <c r="K54" s="89"/>
      <c r="L54" s="89"/>
      <c r="M54" s="86"/>
      <c r="N54" s="86"/>
      <c r="O54" s="86"/>
      <c r="P54" s="9" t="str">
        <f>IF(B54&lt;&gt;"",_xlfn.IFNA(_xlfn.XLOOKUP(O54,Lists!$G$3:$G$9,Lists!$H$3:$H$9),"Choose End Use"),"")</f>
        <v/>
      </c>
      <c r="Q54" s="86"/>
      <c r="R54" s="86"/>
      <c r="S54" s="86"/>
      <c r="T54" s="21"/>
      <c r="U54" s="2"/>
    </row>
    <row r="55" spans="1:21" x14ac:dyDescent="0.25">
      <c r="A55" s="16"/>
      <c r="B55" s="85"/>
      <c r="C55" s="86"/>
      <c r="D55" s="86"/>
      <c r="E55" s="8" t="str">
        <f>IF(B55&lt;&gt;"",_xlfn.XLOOKUP(C55,Lists!$D$3:$D$7,Lists!$E$3:$E$7,"Choose Resource Type"),"")</f>
        <v/>
      </c>
      <c r="F55" s="86"/>
      <c r="G55" s="86"/>
      <c r="H55" s="86"/>
      <c r="I55" s="86"/>
      <c r="J55" s="86"/>
      <c r="K55" s="89"/>
      <c r="L55" s="89"/>
      <c r="M55" s="86"/>
      <c r="N55" s="86"/>
      <c r="O55" s="86"/>
      <c r="P55" s="9" t="str">
        <f>IF(B55&lt;&gt;"",_xlfn.IFNA(_xlfn.XLOOKUP(O55,Lists!$G$3:$G$9,Lists!$H$3:$H$9),"Choose End Use"),"")</f>
        <v/>
      </c>
      <c r="Q55" s="86"/>
      <c r="R55" s="86"/>
      <c r="S55" s="86"/>
      <c r="T55" s="21"/>
      <c r="U55" s="2"/>
    </row>
    <row r="56" spans="1:21" x14ac:dyDescent="0.25">
      <c r="A56" s="16"/>
      <c r="B56" s="85"/>
      <c r="C56" s="86"/>
      <c r="D56" s="86"/>
      <c r="E56" s="8" t="str">
        <f>IF(B56&lt;&gt;"",_xlfn.XLOOKUP(C56,Lists!$D$3:$D$7,Lists!$E$3:$E$7,"Choose Resource Type"),"")</f>
        <v/>
      </c>
      <c r="F56" s="86"/>
      <c r="G56" s="86"/>
      <c r="H56" s="86"/>
      <c r="I56" s="86"/>
      <c r="J56" s="86"/>
      <c r="K56" s="89"/>
      <c r="L56" s="89"/>
      <c r="M56" s="86"/>
      <c r="N56" s="86"/>
      <c r="O56" s="86"/>
      <c r="P56" s="9" t="str">
        <f>IF(B56&lt;&gt;"",_xlfn.IFNA(_xlfn.XLOOKUP(O56,Lists!$G$3:$G$9,Lists!$H$3:$H$9),"Choose End Use"),"")</f>
        <v/>
      </c>
      <c r="Q56" s="86"/>
      <c r="R56" s="86"/>
      <c r="S56" s="86"/>
      <c r="T56" s="21"/>
      <c r="U56" s="2"/>
    </row>
    <row r="57" spans="1:21" x14ac:dyDescent="0.25">
      <c r="A57" s="16"/>
      <c r="B57" s="85"/>
      <c r="C57" s="86"/>
      <c r="D57" s="86"/>
      <c r="E57" s="8" t="str">
        <f>IF(B57&lt;&gt;"",_xlfn.XLOOKUP(C57,Lists!$D$3:$D$7,Lists!$E$3:$E$7,"Choose Resource Type"),"")</f>
        <v/>
      </c>
      <c r="F57" s="86"/>
      <c r="G57" s="86"/>
      <c r="H57" s="86"/>
      <c r="I57" s="86"/>
      <c r="J57" s="86"/>
      <c r="K57" s="89"/>
      <c r="L57" s="89"/>
      <c r="M57" s="86"/>
      <c r="N57" s="86"/>
      <c r="O57" s="86"/>
      <c r="P57" s="9" t="str">
        <f>IF(B57&lt;&gt;"",_xlfn.IFNA(_xlfn.XLOOKUP(O57,Lists!$G$3:$G$9,Lists!$H$3:$H$9),"Choose End Use"),"")</f>
        <v/>
      </c>
      <c r="Q57" s="86"/>
      <c r="R57" s="86"/>
      <c r="S57" s="86"/>
      <c r="T57" s="21"/>
      <c r="U57" s="2"/>
    </row>
    <row r="58" spans="1:21" x14ac:dyDescent="0.25">
      <c r="A58" s="16"/>
      <c r="B58" s="85"/>
      <c r="C58" s="86"/>
      <c r="D58" s="86"/>
      <c r="E58" s="8" t="str">
        <f>IF(B58&lt;&gt;"",_xlfn.XLOOKUP(C58,Lists!$D$3:$D$7,Lists!$E$3:$E$7,"Choose Resource Type"),"")</f>
        <v/>
      </c>
      <c r="F58" s="86"/>
      <c r="G58" s="86"/>
      <c r="H58" s="86"/>
      <c r="I58" s="86"/>
      <c r="J58" s="86"/>
      <c r="K58" s="89"/>
      <c r="L58" s="89"/>
      <c r="M58" s="86"/>
      <c r="N58" s="86"/>
      <c r="O58" s="86"/>
      <c r="P58" s="9" t="str">
        <f>IF(B58&lt;&gt;"",_xlfn.IFNA(_xlfn.XLOOKUP(O58,Lists!$G$3:$G$9,Lists!$H$3:$H$9),"Choose End Use"),"")</f>
        <v/>
      </c>
      <c r="Q58" s="86"/>
      <c r="R58" s="86"/>
      <c r="S58" s="86"/>
      <c r="T58" s="21"/>
      <c r="U58" s="2"/>
    </row>
    <row r="59" spans="1:21" x14ac:dyDescent="0.25">
      <c r="A59" s="16"/>
      <c r="B59" s="85"/>
      <c r="C59" s="86"/>
      <c r="D59" s="86"/>
      <c r="E59" s="8" t="str">
        <f>IF(B59&lt;&gt;"",_xlfn.XLOOKUP(C59,Lists!$D$3:$D$7,Lists!$E$3:$E$7,"Choose Resource Type"),"")</f>
        <v/>
      </c>
      <c r="F59" s="86"/>
      <c r="G59" s="86"/>
      <c r="H59" s="86"/>
      <c r="I59" s="86"/>
      <c r="J59" s="86"/>
      <c r="K59" s="89"/>
      <c r="L59" s="89"/>
      <c r="M59" s="86"/>
      <c r="N59" s="86"/>
      <c r="O59" s="86"/>
      <c r="P59" s="9" t="str">
        <f>IF(B59&lt;&gt;"",_xlfn.IFNA(_xlfn.XLOOKUP(O59,Lists!$G$3:$G$9,Lists!$H$3:$H$9),"Choose End Use"),"")</f>
        <v/>
      </c>
      <c r="Q59" s="86"/>
      <c r="R59" s="86"/>
      <c r="S59" s="86"/>
      <c r="T59" s="21"/>
      <c r="U59" s="2"/>
    </row>
    <row r="60" spans="1:21" x14ac:dyDescent="0.25">
      <c r="A60" s="16"/>
      <c r="B60" s="85"/>
      <c r="C60" s="86"/>
      <c r="D60" s="86"/>
      <c r="E60" s="8" t="str">
        <f>IF(B60&lt;&gt;"",_xlfn.XLOOKUP(C60,Lists!$D$3:$D$7,Lists!$E$3:$E$7,"Choose Resource Type"),"")</f>
        <v/>
      </c>
      <c r="F60" s="86"/>
      <c r="G60" s="86"/>
      <c r="H60" s="86"/>
      <c r="I60" s="86"/>
      <c r="J60" s="86"/>
      <c r="K60" s="89"/>
      <c r="L60" s="89"/>
      <c r="M60" s="86"/>
      <c r="N60" s="86"/>
      <c r="O60" s="86"/>
      <c r="P60" s="9" t="str">
        <f>IF(B60&lt;&gt;"",_xlfn.IFNA(_xlfn.XLOOKUP(O60,Lists!$G$3:$G$9,Lists!$H$3:$H$9),"Choose End Use"),"")</f>
        <v/>
      </c>
      <c r="Q60" s="86"/>
      <c r="R60" s="86"/>
      <c r="S60" s="86"/>
      <c r="T60" s="21"/>
      <c r="U60" s="2"/>
    </row>
    <row r="61" spans="1:21" x14ac:dyDescent="0.25">
      <c r="A61" s="16"/>
      <c r="B61" s="85"/>
      <c r="C61" s="86"/>
      <c r="D61" s="86"/>
      <c r="E61" s="8" t="str">
        <f>IF(B61&lt;&gt;"",_xlfn.XLOOKUP(C61,Lists!$D$3:$D$7,Lists!$E$3:$E$7,"Choose Resource Type"),"")</f>
        <v/>
      </c>
      <c r="F61" s="86"/>
      <c r="G61" s="86"/>
      <c r="H61" s="86"/>
      <c r="I61" s="86"/>
      <c r="J61" s="86"/>
      <c r="K61" s="89"/>
      <c r="L61" s="89"/>
      <c r="M61" s="86"/>
      <c r="N61" s="86"/>
      <c r="O61" s="86"/>
      <c r="P61" s="9" t="str">
        <f>IF(B61&lt;&gt;"",_xlfn.IFNA(_xlfn.XLOOKUP(O61,Lists!$G$3:$G$9,Lists!$H$3:$H$9),"Choose End Use"),"")</f>
        <v/>
      </c>
      <c r="Q61" s="86"/>
      <c r="R61" s="86"/>
      <c r="S61" s="86"/>
      <c r="T61" s="21"/>
      <c r="U61" s="2"/>
    </row>
    <row r="62" spans="1:21" x14ac:dyDescent="0.25">
      <c r="A62" s="16"/>
      <c r="B62" s="85"/>
      <c r="C62" s="86"/>
      <c r="D62" s="86"/>
      <c r="E62" s="8" t="str">
        <f>IF(B62&lt;&gt;"",_xlfn.XLOOKUP(C62,Lists!$D$3:$D$7,Lists!$E$3:$E$7,"Choose Resource Type"),"")</f>
        <v/>
      </c>
      <c r="F62" s="86"/>
      <c r="G62" s="86"/>
      <c r="H62" s="86"/>
      <c r="I62" s="86"/>
      <c r="J62" s="86"/>
      <c r="K62" s="89"/>
      <c r="L62" s="89"/>
      <c r="M62" s="86"/>
      <c r="N62" s="86"/>
      <c r="O62" s="86"/>
      <c r="P62" s="9" t="str">
        <f>IF(B62&lt;&gt;"",_xlfn.IFNA(_xlfn.XLOOKUP(O62,Lists!$G$3:$G$9,Lists!$H$3:$H$9),"Choose End Use"),"")</f>
        <v/>
      </c>
      <c r="Q62" s="86"/>
      <c r="R62" s="86"/>
      <c r="S62" s="86"/>
      <c r="T62" s="21"/>
      <c r="U62" s="2"/>
    </row>
    <row r="63" spans="1:21" x14ac:dyDescent="0.25">
      <c r="A63" s="16"/>
      <c r="B63" s="85"/>
      <c r="C63" s="86"/>
      <c r="D63" s="86"/>
      <c r="E63" s="8" t="str">
        <f>IF(B63&lt;&gt;"",_xlfn.XLOOKUP(C63,Lists!$D$3:$D$7,Lists!$E$3:$E$7,"Choose Resource Type"),"")</f>
        <v/>
      </c>
      <c r="F63" s="86"/>
      <c r="G63" s="86"/>
      <c r="H63" s="86"/>
      <c r="I63" s="86"/>
      <c r="J63" s="86"/>
      <c r="K63" s="89"/>
      <c r="L63" s="89"/>
      <c r="M63" s="86"/>
      <c r="N63" s="86"/>
      <c r="O63" s="86"/>
      <c r="P63" s="9" t="str">
        <f>IF(B63&lt;&gt;"",_xlfn.IFNA(_xlfn.XLOOKUP(O63,Lists!$G$3:$G$9,Lists!$H$3:$H$9),"Choose End Use"),"")</f>
        <v/>
      </c>
      <c r="Q63" s="86"/>
      <c r="R63" s="86"/>
      <c r="S63" s="86"/>
      <c r="T63" s="21"/>
      <c r="U63" s="2"/>
    </row>
    <row r="64" spans="1:21" x14ac:dyDescent="0.25">
      <c r="A64" s="16"/>
      <c r="B64" s="85"/>
      <c r="C64" s="86"/>
      <c r="D64" s="86"/>
      <c r="E64" s="8" t="str">
        <f>IF(B64&lt;&gt;"",_xlfn.XLOOKUP(C64,Lists!$D$3:$D$7,Lists!$E$3:$E$7,"Choose Resource Type"),"")</f>
        <v/>
      </c>
      <c r="F64" s="86"/>
      <c r="G64" s="86"/>
      <c r="H64" s="86"/>
      <c r="I64" s="86"/>
      <c r="J64" s="86"/>
      <c r="K64" s="89"/>
      <c r="L64" s="89"/>
      <c r="M64" s="86"/>
      <c r="N64" s="86"/>
      <c r="O64" s="86"/>
      <c r="P64" s="9" t="str">
        <f>IF(B64&lt;&gt;"",_xlfn.IFNA(_xlfn.XLOOKUP(O64,Lists!$G$3:$G$9,Lists!$H$3:$H$9),"Choose End Use"),"")</f>
        <v/>
      </c>
      <c r="Q64" s="86"/>
      <c r="R64" s="86"/>
      <c r="S64" s="86"/>
      <c r="T64" s="21"/>
      <c r="U64" s="2"/>
    </row>
    <row r="65" spans="1:21" x14ac:dyDescent="0.25">
      <c r="A65" s="16"/>
      <c r="B65" s="85"/>
      <c r="C65" s="86"/>
      <c r="D65" s="86"/>
      <c r="E65" s="8" t="str">
        <f>IF(B65&lt;&gt;"",_xlfn.XLOOKUP(C65,Lists!$D$3:$D$7,Lists!$E$3:$E$7,"Choose Resource Type"),"")</f>
        <v/>
      </c>
      <c r="F65" s="86"/>
      <c r="G65" s="86"/>
      <c r="H65" s="86"/>
      <c r="I65" s="86"/>
      <c r="J65" s="86"/>
      <c r="K65" s="89"/>
      <c r="L65" s="89"/>
      <c r="M65" s="86"/>
      <c r="N65" s="86"/>
      <c r="O65" s="86"/>
      <c r="P65" s="9" t="str">
        <f>IF(B65&lt;&gt;"",_xlfn.IFNA(_xlfn.XLOOKUP(O65,Lists!$G$3:$G$9,Lists!$H$3:$H$9),"Choose End Use"),"")</f>
        <v/>
      </c>
      <c r="Q65" s="86"/>
      <c r="R65" s="86"/>
      <c r="S65" s="86"/>
      <c r="T65" s="21"/>
      <c r="U65" s="2"/>
    </row>
    <row r="66" spans="1:21" x14ac:dyDescent="0.25">
      <c r="A66" s="16"/>
      <c r="B66" s="85"/>
      <c r="C66" s="86"/>
      <c r="D66" s="86"/>
      <c r="E66" s="8" t="str">
        <f>IF(B66&lt;&gt;"",_xlfn.XLOOKUP(C66,Lists!$D$3:$D$7,Lists!$E$3:$E$7,"Choose Resource Type"),"")</f>
        <v/>
      </c>
      <c r="F66" s="86"/>
      <c r="G66" s="86"/>
      <c r="H66" s="86"/>
      <c r="I66" s="86"/>
      <c r="J66" s="86"/>
      <c r="K66" s="89"/>
      <c r="L66" s="89"/>
      <c r="M66" s="86"/>
      <c r="N66" s="86"/>
      <c r="O66" s="86"/>
      <c r="P66" s="9" t="str">
        <f>IF(B66&lt;&gt;"",_xlfn.IFNA(_xlfn.XLOOKUP(O66,Lists!$G$3:$G$9,Lists!$H$3:$H$9),"Choose End Use"),"")</f>
        <v/>
      </c>
      <c r="Q66" s="86"/>
      <c r="R66" s="86"/>
      <c r="S66" s="86"/>
      <c r="T66" s="21"/>
      <c r="U66" s="2"/>
    </row>
    <row r="67" spans="1:21" x14ac:dyDescent="0.25">
      <c r="A67" s="16"/>
      <c r="B67" s="85"/>
      <c r="C67" s="86"/>
      <c r="D67" s="86"/>
      <c r="E67" s="8" t="str">
        <f>IF(B67&lt;&gt;"",_xlfn.XLOOKUP(C67,Lists!$D$3:$D$7,Lists!$E$3:$E$7,"Choose Resource Type"),"")</f>
        <v/>
      </c>
      <c r="F67" s="86"/>
      <c r="G67" s="86"/>
      <c r="H67" s="86"/>
      <c r="I67" s="86"/>
      <c r="J67" s="86"/>
      <c r="K67" s="89"/>
      <c r="L67" s="89"/>
      <c r="M67" s="86"/>
      <c r="N67" s="86"/>
      <c r="O67" s="86"/>
      <c r="P67" s="9" t="str">
        <f>IF(B67&lt;&gt;"",_xlfn.IFNA(_xlfn.XLOOKUP(O67,Lists!$G$3:$G$9,Lists!$H$3:$H$9),"Choose End Use"),"")</f>
        <v/>
      </c>
      <c r="Q67" s="86"/>
      <c r="R67" s="86"/>
      <c r="S67" s="86"/>
      <c r="T67" s="21"/>
      <c r="U67" s="2"/>
    </row>
    <row r="68" spans="1:21" x14ac:dyDescent="0.25">
      <c r="A68" s="16"/>
      <c r="B68" s="85"/>
      <c r="C68" s="86"/>
      <c r="D68" s="86"/>
      <c r="E68" s="8" t="str">
        <f>IF(B68&lt;&gt;"",_xlfn.XLOOKUP(C68,Lists!$D$3:$D$7,Lists!$E$3:$E$7,"Choose Resource Type"),"")</f>
        <v/>
      </c>
      <c r="F68" s="86"/>
      <c r="G68" s="86"/>
      <c r="H68" s="86"/>
      <c r="I68" s="86"/>
      <c r="J68" s="86"/>
      <c r="K68" s="89"/>
      <c r="L68" s="89"/>
      <c r="M68" s="86"/>
      <c r="N68" s="86"/>
      <c r="O68" s="86"/>
      <c r="P68" s="9" t="str">
        <f>IF(B68&lt;&gt;"",_xlfn.IFNA(_xlfn.XLOOKUP(O68,Lists!$G$3:$G$9,Lists!$H$3:$H$9),"Choose End Use"),"")</f>
        <v/>
      </c>
      <c r="Q68" s="86"/>
      <c r="R68" s="86"/>
      <c r="S68" s="86"/>
      <c r="T68" s="21"/>
      <c r="U68" s="2"/>
    </row>
    <row r="69" spans="1:21" x14ac:dyDescent="0.25">
      <c r="A69" s="16"/>
      <c r="B69" s="85"/>
      <c r="C69" s="86"/>
      <c r="D69" s="86"/>
      <c r="E69" s="8" t="str">
        <f>IF(B69&lt;&gt;"",_xlfn.XLOOKUP(C69,Lists!$D$3:$D$7,Lists!$E$3:$E$7,"Choose Resource Type"),"")</f>
        <v/>
      </c>
      <c r="F69" s="86"/>
      <c r="G69" s="86"/>
      <c r="H69" s="86"/>
      <c r="I69" s="86"/>
      <c r="J69" s="86"/>
      <c r="K69" s="89"/>
      <c r="L69" s="89"/>
      <c r="M69" s="86"/>
      <c r="N69" s="86"/>
      <c r="O69" s="86"/>
      <c r="P69" s="9" t="str">
        <f>IF(B69&lt;&gt;"",_xlfn.IFNA(_xlfn.XLOOKUP(O69,Lists!$G$3:$G$9,Lists!$H$3:$H$9),"Choose End Use"),"")</f>
        <v/>
      </c>
      <c r="Q69" s="86"/>
      <c r="R69" s="86"/>
      <c r="S69" s="86"/>
      <c r="T69" s="21"/>
      <c r="U69" s="2"/>
    </row>
    <row r="70" spans="1:21" x14ac:dyDescent="0.25">
      <c r="A70" s="16"/>
      <c r="B70" s="85"/>
      <c r="C70" s="86"/>
      <c r="D70" s="86"/>
      <c r="E70" s="8" t="str">
        <f>IF(B70&lt;&gt;"",_xlfn.XLOOKUP(C70,Lists!$D$3:$D$7,Lists!$E$3:$E$7,"Choose Resource Type"),"")</f>
        <v/>
      </c>
      <c r="F70" s="86"/>
      <c r="G70" s="86"/>
      <c r="H70" s="86"/>
      <c r="I70" s="86"/>
      <c r="J70" s="86"/>
      <c r="K70" s="89"/>
      <c r="L70" s="89"/>
      <c r="M70" s="86"/>
      <c r="N70" s="86"/>
      <c r="O70" s="86"/>
      <c r="P70" s="9" t="str">
        <f>IF(B70&lt;&gt;"",_xlfn.IFNA(_xlfn.XLOOKUP(O70,Lists!$G$3:$G$9,Lists!$H$3:$H$9),"Choose End Use"),"")</f>
        <v/>
      </c>
      <c r="Q70" s="86"/>
      <c r="R70" s="86"/>
      <c r="S70" s="86"/>
      <c r="T70" s="21"/>
      <c r="U70" s="2"/>
    </row>
    <row r="71" spans="1:21" x14ac:dyDescent="0.25">
      <c r="A71" s="16"/>
      <c r="B71" s="85"/>
      <c r="C71" s="86"/>
      <c r="D71" s="86"/>
      <c r="E71" s="8" t="str">
        <f>IF(B71&lt;&gt;"",_xlfn.XLOOKUP(C71,Lists!$D$3:$D$7,Lists!$E$3:$E$7,"Choose Resource Type"),"")</f>
        <v/>
      </c>
      <c r="F71" s="86"/>
      <c r="G71" s="86"/>
      <c r="H71" s="86"/>
      <c r="I71" s="86"/>
      <c r="J71" s="86"/>
      <c r="K71" s="89"/>
      <c r="L71" s="89"/>
      <c r="M71" s="86"/>
      <c r="N71" s="86"/>
      <c r="O71" s="86"/>
      <c r="P71" s="9" t="str">
        <f>IF(B71&lt;&gt;"",_xlfn.IFNA(_xlfn.XLOOKUP(O71,Lists!$G$3:$G$9,Lists!$H$3:$H$9),"Choose End Use"),"")</f>
        <v/>
      </c>
      <c r="Q71" s="86"/>
      <c r="R71" s="86"/>
      <c r="S71" s="86"/>
      <c r="T71" s="21"/>
      <c r="U71" s="2"/>
    </row>
    <row r="72" spans="1:21" x14ac:dyDescent="0.25">
      <c r="A72" s="16"/>
      <c r="B72" s="85"/>
      <c r="C72" s="86"/>
      <c r="D72" s="86"/>
      <c r="E72" s="8" t="str">
        <f>IF(B72&lt;&gt;"",_xlfn.XLOOKUP(C72,Lists!$D$3:$D$7,Lists!$E$3:$E$7,"Choose Resource Type"),"")</f>
        <v/>
      </c>
      <c r="F72" s="86"/>
      <c r="G72" s="86"/>
      <c r="H72" s="86"/>
      <c r="I72" s="86"/>
      <c r="J72" s="86"/>
      <c r="K72" s="89"/>
      <c r="L72" s="89"/>
      <c r="M72" s="86"/>
      <c r="N72" s="86"/>
      <c r="O72" s="86"/>
      <c r="P72" s="9" t="str">
        <f>IF(B72&lt;&gt;"",_xlfn.IFNA(_xlfn.XLOOKUP(O72,Lists!$G$3:$G$9,Lists!$H$3:$H$9),"Choose End Use"),"")</f>
        <v/>
      </c>
      <c r="Q72" s="86"/>
      <c r="R72" s="86"/>
      <c r="S72" s="86"/>
      <c r="T72" s="21"/>
      <c r="U72" s="2"/>
    </row>
    <row r="73" spans="1:21" x14ac:dyDescent="0.25">
      <c r="A73" s="16"/>
      <c r="B73" s="85"/>
      <c r="C73" s="86"/>
      <c r="D73" s="86"/>
      <c r="E73" s="8" t="str">
        <f>IF(B73&lt;&gt;"",_xlfn.XLOOKUP(C73,Lists!$D$3:$D$7,Lists!$E$3:$E$7,"Choose Resource Type"),"")</f>
        <v/>
      </c>
      <c r="F73" s="86"/>
      <c r="G73" s="86"/>
      <c r="H73" s="86"/>
      <c r="I73" s="86"/>
      <c r="J73" s="86"/>
      <c r="K73" s="89"/>
      <c r="L73" s="89"/>
      <c r="M73" s="86"/>
      <c r="N73" s="86"/>
      <c r="O73" s="86"/>
      <c r="P73" s="9" t="str">
        <f>IF(B73&lt;&gt;"",_xlfn.IFNA(_xlfn.XLOOKUP(O73,Lists!$G$3:$G$9,Lists!$H$3:$H$9),"Choose End Use"),"")</f>
        <v/>
      </c>
      <c r="Q73" s="86"/>
      <c r="R73" s="86"/>
      <c r="S73" s="86"/>
      <c r="T73" s="21"/>
      <c r="U73" s="2"/>
    </row>
    <row r="74" spans="1:21" x14ac:dyDescent="0.25">
      <c r="A74" s="16"/>
      <c r="B74" s="85"/>
      <c r="C74" s="86"/>
      <c r="D74" s="86"/>
      <c r="E74" s="8" t="str">
        <f>IF(B74&lt;&gt;"",_xlfn.XLOOKUP(C74,Lists!$D$3:$D$7,Lists!$E$3:$E$7,"Choose Resource Type"),"")</f>
        <v/>
      </c>
      <c r="F74" s="86"/>
      <c r="G74" s="86"/>
      <c r="H74" s="86"/>
      <c r="I74" s="86"/>
      <c r="J74" s="86"/>
      <c r="K74" s="89"/>
      <c r="L74" s="89"/>
      <c r="M74" s="86"/>
      <c r="N74" s="86"/>
      <c r="O74" s="86"/>
      <c r="P74" s="9" t="str">
        <f>IF(B74&lt;&gt;"",_xlfn.IFNA(_xlfn.XLOOKUP(O74,Lists!$G$3:$G$9,Lists!$H$3:$H$9),"Choose End Use"),"")</f>
        <v/>
      </c>
      <c r="Q74" s="86"/>
      <c r="R74" s="86"/>
      <c r="S74" s="86"/>
      <c r="T74" s="21"/>
      <c r="U74" s="2"/>
    </row>
  </sheetData>
  <sheetProtection algorithmName="SHA-512" hashValue="0Gc7sK/EKwXy6d+I5Os52rk9n4OwXP1GDqP8Ra6iOmzFlHq3wy9Ua4ZdotApy0cQSxrJwADToWmoRci4//vghQ==" saltValue="6IAgMpzRoZrvQBUCEPDOyA==" spinCount="100000" sheet="1" objects="1" scenarios="1"/>
  <protectedRanges>
    <protectedRange algorithmName="SHA-512" hashValue="2nhBXF71gLvCWYT7QL4TlMZ4RCRmMwg+GAKZUkSc9wNzeJtQnX3z0KgZFWetAA3TLO/UD0TjlNKghbV9BY/U4w==" saltValue="yAMxTSweQxWIS6j8B1NXag==" spinCount="100000" sqref="C3:C14" name="Developer Information"/>
  </protectedRanges>
  <mergeCells count="4">
    <mergeCell ref="E22:F22"/>
    <mergeCell ref="A1:B1"/>
    <mergeCell ref="C1:G1"/>
    <mergeCell ref="P22:Q22"/>
  </mergeCells>
  <conditionalFormatting sqref="C24:C74">
    <cfRule type="expression" dxfId="18" priority="34">
      <formula>$B24&lt;&gt;""</formula>
    </cfRule>
  </conditionalFormatting>
  <conditionalFormatting sqref="C17:AX18">
    <cfRule type="expression" dxfId="17" priority="26">
      <formula>C17&lt;&gt;""</formula>
    </cfRule>
  </conditionalFormatting>
  <conditionalFormatting sqref="C19:AX19">
    <cfRule type="expression" dxfId="16" priority="25">
      <formula>C17&lt;&gt;""</formula>
    </cfRule>
  </conditionalFormatting>
  <conditionalFormatting sqref="D24">
    <cfRule type="expression" priority="23">
      <formula>B24&lt;&gt;""</formula>
    </cfRule>
  </conditionalFormatting>
  <conditionalFormatting sqref="D24:D74">
    <cfRule type="expression" dxfId="15" priority="4">
      <formula>AND(B24&lt;&gt;"",C24&lt;&gt;"Other")</formula>
    </cfRule>
    <cfRule type="expression" dxfId="14" priority="22">
      <formula>C24="Other"</formula>
    </cfRule>
  </conditionalFormatting>
  <conditionalFormatting sqref="E24:E74">
    <cfRule type="expression" dxfId="13" priority="6">
      <formula>AND(B24&lt;&gt;"", E24="N/A")</formula>
    </cfRule>
    <cfRule type="expression" dxfId="12" priority="20">
      <formula>B24&lt;&gt;""</formula>
    </cfRule>
  </conditionalFormatting>
  <conditionalFormatting sqref="F24:F74">
    <cfRule type="expression" dxfId="11" priority="19">
      <formula>AND(B24&lt;&gt;"", C24="Other")</formula>
    </cfRule>
    <cfRule type="expression" dxfId="0" priority="21">
      <formula>AND(B24&lt;&gt;"", C24&lt;&gt;"Other")</formula>
    </cfRule>
  </conditionalFormatting>
  <conditionalFormatting sqref="G24:N74 R24:S74">
    <cfRule type="expression" dxfId="10" priority="33">
      <formula>$B24&lt;&gt;""</formula>
    </cfRule>
  </conditionalFormatting>
  <conditionalFormatting sqref="M24:M74">
    <cfRule type="expression" dxfId="9" priority="12">
      <formula>OR(E24="Intermittent", F24="Intermittent")</formula>
    </cfRule>
  </conditionalFormatting>
  <conditionalFormatting sqref="N24:N74">
    <cfRule type="expression" dxfId="8" priority="11">
      <formula>OR(E24="Dispatchable", F24="Dispatchable")</formula>
    </cfRule>
  </conditionalFormatting>
  <conditionalFormatting sqref="O24:O74">
    <cfRule type="expression" dxfId="7" priority="18">
      <formula>B24&lt;&gt;""</formula>
    </cfRule>
  </conditionalFormatting>
  <conditionalFormatting sqref="P24:P74">
    <cfRule type="expression" dxfId="6" priority="13">
      <formula>AND(B24&lt;&gt;"",P24="N/A")</formula>
    </cfRule>
    <cfRule type="expression" dxfId="5" priority="14">
      <formula>B24&lt;&gt;""</formula>
    </cfRule>
  </conditionalFormatting>
  <conditionalFormatting sqref="Q24:Q74">
    <cfRule type="expression" dxfId="4" priority="1">
      <formula>B24&lt;&gt;""</formula>
    </cfRule>
    <cfRule type="expression" dxfId="3" priority="8">
      <formula>OR(E24="Dispatchable", F24="Dispatchable")</formula>
    </cfRule>
    <cfRule type="expression" dxfId="2" priority="37">
      <formula>AND(B24&lt;&gt;"", P24&lt;&gt;"N/A")</formula>
    </cfRule>
    <cfRule type="expression" dxfId="1" priority="38">
      <formula>AND(B24&lt;&gt;"", P24="N/A")</formula>
    </cfRule>
  </conditionalFormatting>
  <dataValidations count="2">
    <dataValidation type="list" allowBlank="1" showInputMessage="1" showErrorMessage="1" sqref="F24:F74" xr:uid="{E62A4805-5FD4-4D89-B836-1CDBDA401692}">
      <formula1>Gen_Types</formula1>
    </dataValidation>
    <dataValidation type="list" allowBlank="1" showInputMessage="1" showErrorMessage="1" sqref="C14" xr:uid="{8EA5317D-0AD2-465A-B7FB-872A6617B5F3}">
      <formula1>"Yes,No"</formula1>
    </dataValidation>
  </dataValidations>
  <pageMargins left="0.7" right="0.7" top="0.75" bottom="0.75" header="0.3" footer="0.3"/>
  <headerFooter>
    <oddFooter>&amp;C_x000D_&amp;1#&amp;"Calibri"&amp;12&amp;K008000 Internal Use</oddFooter>
  </headerFooter>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C535659-3899-4880-B3D4-46BB87EE9C73}">
          <x14:formula1>
            <xm:f>Lists!$D$3:$D$7</xm:f>
          </x14:formula1>
          <xm:sqref>C24:C74</xm:sqref>
        </x14:dataValidation>
        <x14:dataValidation type="list" allowBlank="1" showInputMessage="1" showErrorMessage="1" xr:uid="{D86B0665-F6B1-4F3C-9869-E2D687C79401}">
          <x14:formula1>
            <xm:f>Lists!$G$3:$G$9</xm:f>
          </x14:formula1>
          <xm:sqref>O24:O74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A7501-876B-4402-A619-DCA1E1BC3F03}">
  <dimension ref="A1:J9"/>
  <sheetViews>
    <sheetView showGridLines="0" zoomScale="90" zoomScaleNormal="90" workbookViewId="0">
      <selection activeCell="B3" sqref="B3"/>
    </sheetView>
  </sheetViews>
  <sheetFormatPr defaultRowHeight="15" x14ac:dyDescent="0.25"/>
  <cols>
    <col min="1" max="1" width="18.7109375" bestFit="1" customWidth="1"/>
    <col min="2" max="2" width="17.5703125" bestFit="1" customWidth="1"/>
    <col min="4" max="4" width="24.5703125" bestFit="1" customWidth="1"/>
    <col min="5" max="5" width="16.85546875" customWidth="1"/>
    <col min="7" max="7" width="31.42578125" bestFit="1" customWidth="1"/>
    <col min="8" max="8" width="11" customWidth="1"/>
    <col min="10" max="10" width="17" bestFit="1" customWidth="1"/>
  </cols>
  <sheetData>
    <row r="1" spans="1:10" ht="22.5" customHeight="1" thickBot="1" x14ac:dyDescent="0.3">
      <c r="A1" s="109" t="s">
        <v>33</v>
      </c>
      <c r="B1" s="109"/>
      <c r="C1" s="2"/>
      <c r="D1" s="109" t="s">
        <v>34</v>
      </c>
      <c r="E1" s="109"/>
      <c r="F1" s="2"/>
      <c r="G1" s="109" t="s">
        <v>44</v>
      </c>
      <c r="H1" s="109"/>
      <c r="I1" s="2"/>
      <c r="J1" s="13" t="s">
        <v>97</v>
      </c>
    </row>
    <row r="2" spans="1:10" ht="36.75" customHeight="1" x14ac:dyDescent="0.25">
      <c r="A2" s="11" t="s">
        <v>11</v>
      </c>
      <c r="B2" s="5" t="s">
        <v>114</v>
      </c>
      <c r="C2" s="2"/>
      <c r="D2" s="14" t="s">
        <v>17</v>
      </c>
      <c r="E2" s="14" t="s">
        <v>35</v>
      </c>
      <c r="F2" s="2"/>
      <c r="G2" s="14" t="s">
        <v>45</v>
      </c>
      <c r="H2" s="12" t="s">
        <v>46</v>
      </c>
      <c r="I2" s="2"/>
      <c r="J2" s="5" t="s">
        <v>37</v>
      </c>
    </row>
    <row r="3" spans="1:10" x14ac:dyDescent="0.25">
      <c r="A3" s="11" t="s">
        <v>13</v>
      </c>
      <c r="B3" s="10">
        <v>46387</v>
      </c>
      <c r="C3" s="2"/>
      <c r="D3" s="5" t="s">
        <v>36</v>
      </c>
      <c r="E3" s="5" t="s">
        <v>37</v>
      </c>
      <c r="F3" s="2"/>
      <c r="G3" s="5" t="s">
        <v>48</v>
      </c>
      <c r="H3" s="6">
        <v>0.95</v>
      </c>
      <c r="I3" s="2"/>
      <c r="J3" s="5" t="s">
        <v>40</v>
      </c>
    </row>
    <row r="4" spans="1:10" x14ac:dyDescent="0.25">
      <c r="A4" s="11" t="s">
        <v>14</v>
      </c>
      <c r="B4" s="10">
        <v>50009</v>
      </c>
      <c r="C4" s="2"/>
      <c r="D4" s="5" t="s">
        <v>38</v>
      </c>
      <c r="E4" s="5" t="s">
        <v>37</v>
      </c>
      <c r="F4" s="2"/>
      <c r="G4" s="5" t="s">
        <v>49</v>
      </c>
      <c r="H4" s="6">
        <v>0.5</v>
      </c>
      <c r="I4" s="2"/>
      <c r="J4" s="5" t="s">
        <v>43</v>
      </c>
    </row>
    <row r="5" spans="1:10" x14ac:dyDescent="0.25">
      <c r="A5" s="11" t="s">
        <v>12</v>
      </c>
      <c r="B5" s="5">
        <v>10</v>
      </c>
      <c r="C5" s="2"/>
      <c r="D5" s="5" t="s">
        <v>39</v>
      </c>
      <c r="E5" s="5" t="s">
        <v>40</v>
      </c>
      <c r="F5" s="2"/>
      <c r="G5" s="5" t="s">
        <v>50</v>
      </c>
      <c r="H5" s="6">
        <v>0.5</v>
      </c>
      <c r="I5" s="2"/>
      <c r="J5" s="2"/>
    </row>
    <row r="6" spans="1:10" x14ac:dyDescent="0.25">
      <c r="A6" s="2"/>
      <c r="B6" s="2"/>
      <c r="C6" s="2"/>
      <c r="D6" s="5" t="s">
        <v>41</v>
      </c>
      <c r="E6" s="5" t="s">
        <v>40</v>
      </c>
      <c r="F6" s="2"/>
      <c r="G6" s="5" t="s">
        <v>51</v>
      </c>
      <c r="H6" s="6">
        <v>0.95</v>
      </c>
      <c r="I6" s="2"/>
      <c r="J6" s="2"/>
    </row>
    <row r="7" spans="1:10" x14ac:dyDescent="0.25">
      <c r="A7" s="2"/>
      <c r="B7" s="2"/>
      <c r="C7" s="2"/>
      <c r="D7" s="5" t="s">
        <v>42</v>
      </c>
      <c r="E7" s="5" t="s">
        <v>43</v>
      </c>
      <c r="F7" s="2"/>
      <c r="G7" s="5" t="s">
        <v>52</v>
      </c>
      <c r="H7" s="6">
        <v>0.5</v>
      </c>
      <c r="I7" s="2"/>
      <c r="J7" s="2"/>
    </row>
    <row r="8" spans="1:10" x14ac:dyDescent="0.25">
      <c r="A8" s="2"/>
      <c r="B8" s="2"/>
      <c r="C8" s="2"/>
      <c r="D8" s="2"/>
      <c r="E8" s="2"/>
      <c r="F8" s="2"/>
      <c r="G8" s="5" t="s">
        <v>53</v>
      </c>
      <c r="H8" s="6">
        <v>0.5</v>
      </c>
      <c r="I8" s="2"/>
      <c r="J8" s="2"/>
    </row>
    <row r="9" spans="1:10" x14ac:dyDescent="0.25">
      <c r="A9" s="2"/>
      <c r="B9" s="3"/>
      <c r="C9" s="2"/>
      <c r="D9" s="2"/>
      <c r="E9" s="2"/>
      <c r="F9" s="2"/>
      <c r="G9" s="5" t="s">
        <v>47</v>
      </c>
      <c r="H9" s="5" t="s">
        <v>43</v>
      </c>
      <c r="I9" s="2"/>
      <c r="J9" s="2"/>
    </row>
  </sheetData>
  <mergeCells count="3">
    <mergeCell ref="A1:B1"/>
    <mergeCell ref="D1:E1"/>
    <mergeCell ref="G1:H1"/>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CA0C35A94523A44A741F9CB1D7435F5" ma:contentTypeVersion="15" ma:contentTypeDescription="Create a new document." ma:contentTypeScope="" ma:versionID="15a07f774171936b0074545d60e80349">
  <xsd:schema xmlns:xsd="http://www.w3.org/2001/XMLSchema" xmlns:xs="http://www.w3.org/2001/XMLSchema" xmlns:p="http://schemas.microsoft.com/office/2006/metadata/properties" xmlns:ns2="dacd98d7-534d-4158-b952-084bd7c15b11" xmlns:ns3="e62be7c9-6990-410e-a30c-479d8986ee75" targetNamespace="http://schemas.microsoft.com/office/2006/metadata/properties" ma:root="true" ma:fieldsID="5d5d63958050a8a0cb482b99e82d3216" ns2:_="" ns3:_="">
    <xsd:import namespace="dacd98d7-534d-4158-b952-084bd7c15b11"/>
    <xsd:import namespace="e62be7c9-6990-410e-a30c-479d8986ee7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MediaServiceBillingMetadata" minOccurs="0"/>
                <xsd:element ref="ns3:TaxCatchAll"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cd98d7-534d-4158-b952-084bd7c15b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e84e374b-9a04-4d73-a251-4ce1ae2c835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62be7c9-6990-410e-a30c-479d8986ee7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846792d-2f20-4278-8dca-617dd78fc3a6}" ma:internalName="TaxCatchAll" ma:showField="CatchAllData" ma:web="e62be7c9-6990-410e-a30c-479d8986ee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cd98d7-534d-4158-b952-084bd7c15b11">
      <Terms xmlns="http://schemas.microsoft.com/office/infopath/2007/PartnerControls"/>
    </lcf76f155ced4ddcb4097134ff3c332f>
    <TaxCatchAll xmlns="e62be7c9-6990-410e-a30c-479d8986ee75" xsi:nil="true"/>
  </documentManagement>
</p:properties>
</file>

<file path=customXml/itemProps1.xml><?xml version="1.0" encoding="utf-8"?>
<ds:datastoreItem xmlns:ds="http://schemas.openxmlformats.org/officeDocument/2006/customXml" ds:itemID="{28FA058D-CB8C-40E6-B88E-B02AD1D3EE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cd98d7-534d-4158-b952-084bd7c15b11"/>
    <ds:schemaRef ds:uri="e62be7c9-6990-410e-a30c-479d8986e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32CEE8-AB74-486F-8340-6F31CB07A2B4}">
  <ds:schemaRefs>
    <ds:schemaRef ds:uri="http://schemas.microsoft.com/sharepoint/v3/contenttype/forms"/>
  </ds:schemaRefs>
</ds:datastoreItem>
</file>

<file path=customXml/itemProps3.xml><?xml version="1.0" encoding="utf-8"?>
<ds:datastoreItem xmlns:ds="http://schemas.openxmlformats.org/officeDocument/2006/customXml" ds:itemID="{8C71F42A-E9EF-4EE8-9AD9-57F48DFF7C58}">
  <ds:schemaRefs>
    <ds:schemaRef ds:uri="http://purl.org/dc/terms/"/>
    <ds:schemaRef ds:uri="http://schemas.microsoft.com/office/infopath/2007/PartnerControls"/>
    <ds:schemaRef ds:uri="http://schemas.microsoft.com/office/2006/documentManagement/types"/>
    <ds:schemaRef ds:uri="http://purl.org/dc/elements/1.1/"/>
    <ds:schemaRef ds:uri="http://schemas.microsoft.com/office/2006/metadata/properties"/>
    <ds:schemaRef ds:uri="e62be7c9-6990-410e-a30c-479d8986ee75"/>
    <ds:schemaRef ds:uri="http://schemas.openxmlformats.org/package/2006/metadata/core-properties"/>
    <ds:schemaRef ds:uri="dacd98d7-534d-4158-b952-084bd7c15b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Bid Information</vt:lpstr>
      <vt:lpstr>Lists</vt:lpstr>
      <vt:lpstr>Gen_Types</vt:lpstr>
      <vt:lpstr>GenTypes</vt:lpstr>
    </vt:vector>
  </TitlesOfParts>
  <Company>IBERDROLA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ARVIDSSON, ALEC</dc:creator>
  <cp:lastModifiedBy>ARVIDSSON, ALEC</cp:lastModifiedBy>
  <dcterms:created xsi:type="dcterms:W3CDTF">2025-07-31T19:14:10Z</dcterms:created>
  <dcterms:modified xsi:type="dcterms:W3CDTF">2025-10-27T15:00:43Z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19c027e-33b7-45fc-a572-8ffa5d09ec36_Enabled">
    <vt:lpwstr>true</vt:lpwstr>
  </property>
  <property fmtid="{D5CDD505-2E9C-101B-9397-08002B2CF9AE}" pid="3" name="MSIP_Label_019c027e-33b7-45fc-a572-8ffa5d09ec36_SetDate">
    <vt:lpwstr>2025-07-31T19:14:43Z</vt:lpwstr>
  </property>
  <property fmtid="{D5CDD505-2E9C-101B-9397-08002B2CF9AE}" pid="4" name="MSIP_Label_019c027e-33b7-45fc-a572-8ffa5d09ec36_Method">
    <vt:lpwstr>Standard</vt:lpwstr>
  </property>
  <property fmtid="{D5CDD505-2E9C-101B-9397-08002B2CF9AE}" pid="5" name="MSIP_Label_019c027e-33b7-45fc-a572-8ffa5d09ec36_Name">
    <vt:lpwstr>Internal Use</vt:lpwstr>
  </property>
  <property fmtid="{D5CDD505-2E9C-101B-9397-08002B2CF9AE}" pid="6" name="MSIP_Label_019c027e-33b7-45fc-a572-8ffa5d09ec36_SiteId">
    <vt:lpwstr>031a09bc-a2bf-44df-888e-4e09355b7a24</vt:lpwstr>
  </property>
  <property fmtid="{D5CDD505-2E9C-101B-9397-08002B2CF9AE}" pid="7" name="MSIP_Label_019c027e-33b7-45fc-a572-8ffa5d09ec36_ActionId">
    <vt:lpwstr>6c790bb4-d72e-493e-a874-e995a0d2f05a</vt:lpwstr>
  </property>
  <property fmtid="{D5CDD505-2E9C-101B-9397-08002B2CF9AE}" pid="8" name="MSIP_Label_019c027e-33b7-45fc-a572-8ffa5d09ec36_ContentBits">
    <vt:lpwstr>2</vt:lpwstr>
  </property>
  <property fmtid="{D5CDD505-2E9C-101B-9397-08002B2CF9AE}" pid="9" name="MSIP_Label_019c027e-33b7-45fc-a572-8ffa5d09ec36_Tag">
    <vt:lpwstr>10, 3, 0, 1</vt:lpwstr>
  </property>
  <property fmtid="{D5CDD505-2E9C-101B-9397-08002B2CF9AE}" pid="10" name="ContentTypeId">
    <vt:lpwstr>0x0101002CA0C35A94523A44A741F9CB1D7435F5</vt:lpwstr>
  </property>
  <property fmtid="{D5CDD505-2E9C-101B-9397-08002B2CF9AE}" pid="11" name="MediaServiceImageTags">
    <vt:lpwstr/>
  </property>
</Properties>
</file>